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clapinski\Desktop\"/>
    </mc:Choice>
  </mc:AlternateContent>
  <bookViews>
    <workbookView xWindow="0" yWindow="0" windowWidth="28800" windowHeight="118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10" i="1" l="1"/>
  <c r="A10" i="1"/>
  <c r="H6" i="1"/>
  <c r="E8" i="1"/>
  <c r="D107" i="1"/>
  <c r="B19" i="1"/>
  <c r="D20" i="1"/>
  <c r="D22" i="1"/>
  <c r="D24" i="1"/>
  <c r="D134" i="1"/>
  <c r="D80" i="1"/>
  <c r="D137" i="1"/>
  <c r="D103" i="1"/>
  <c r="D116" i="1"/>
  <c r="D108" i="1"/>
  <c r="D66" i="1"/>
  <c r="D113" i="1"/>
  <c r="D117" i="1"/>
  <c r="D50" i="1"/>
  <c r="D99" i="1"/>
  <c r="D138" i="1"/>
  <c r="D114" i="1"/>
  <c r="D33" i="1"/>
  <c r="D125" i="1"/>
  <c r="D53" i="1"/>
  <c r="D126" i="1"/>
  <c r="D131" i="1"/>
  <c r="D119" i="1"/>
  <c r="D130" i="1"/>
  <c r="D129" i="1"/>
  <c r="D47" i="1"/>
  <c r="D118" i="1"/>
  <c r="D136" i="1"/>
  <c r="D128" i="1"/>
  <c r="D112" i="1"/>
  <c r="D105" i="1"/>
  <c r="D120" i="1"/>
  <c r="D59" i="1"/>
  <c r="D38" i="1"/>
  <c r="D127" i="1"/>
  <c r="D124" i="1"/>
  <c r="D75" i="1"/>
  <c r="D29" i="1"/>
  <c r="D23" i="1"/>
  <c r="D132" i="1"/>
  <c r="D109" i="1"/>
  <c r="D104" i="1"/>
  <c r="D121" i="1"/>
  <c r="D106" i="1"/>
  <c r="D123" i="1"/>
  <c r="D115" i="1"/>
  <c r="D110" i="1"/>
  <c r="D135" i="1"/>
  <c r="D102" i="1"/>
  <c r="D77" i="1"/>
  <c r="D36" i="1"/>
  <c r="D56" i="1"/>
  <c r="D28" i="1"/>
  <c r="D30" i="1"/>
  <c r="D122" i="1"/>
  <c r="D133" i="1"/>
  <c r="D111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40" i="1" l="1"/>
  <c r="D62" i="1"/>
  <c r="D94" i="1"/>
  <c r="D76" i="1"/>
  <c r="D52" i="1"/>
  <c r="D78" i="1"/>
  <c r="D69" i="1"/>
  <c r="D97" i="1"/>
  <c r="D42" i="1"/>
  <c r="D46" i="1"/>
  <c r="D70" i="1"/>
  <c r="D51" i="1"/>
  <c r="D25" i="1"/>
  <c r="D49" i="1"/>
  <c r="D73" i="1"/>
  <c r="D41" i="1"/>
  <c r="D98" i="1"/>
  <c r="D71" i="1"/>
  <c r="D65" i="1"/>
  <c r="D44" i="1"/>
  <c r="D21" i="1"/>
  <c r="D67" i="1"/>
  <c r="D95" i="1"/>
  <c r="D37" i="1"/>
  <c r="D72" i="1"/>
  <c r="D89" i="1"/>
  <c r="D100" i="1"/>
  <c r="D35" i="1"/>
  <c r="D27" i="1"/>
  <c r="D90" i="1"/>
  <c r="D57" i="1"/>
  <c r="D54" i="1"/>
  <c r="D31" i="1"/>
  <c r="D81" i="1"/>
  <c r="D55" i="1"/>
  <c r="D91" i="1"/>
  <c r="D68" i="1"/>
  <c r="D88" i="1"/>
  <c r="D83" i="1"/>
  <c r="D96" i="1"/>
  <c r="D45" i="1"/>
  <c r="D19" i="1"/>
  <c r="D101" i="1"/>
  <c r="D82" i="1"/>
  <c r="D87" i="1"/>
  <c r="D85" i="1"/>
  <c r="D48" i="1"/>
  <c r="D60" i="1"/>
  <c r="D93" i="1"/>
  <c r="D43" i="1"/>
  <c r="D34" i="1"/>
  <c r="D92" i="1"/>
  <c r="D32" i="1"/>
  <c r="D74" i="1"/>
  <c r="D63" i="1"/>
  <c r="D39" i="1"/>
  <c r="D86" i="1"/>
  <c r="D79" i="1"/>
  <c r="D58" i="1"/>
  <c r="D26" i="1"/>
  <c r="D84" i="1"/>
  <c r="D64" i="1"/>
  <c r="D61" i="1"/>
  <c r="C19" i="1"/>
  <c r="E19" i="1" s="1"/>
  <c r="D139" i="1" l="1"/>
  <c r="F19" i="1"/>
  <c r="B20" i="1" s="1"/>
  <c r="F20" i="1" l="1"/>
  <c r="B21" i="1" s="1"/>
  <c r="C20" i="1"/>
  <c r="E20" i="1" l="1"/>
  <c r="F21" i="1"/>
  <c r="B22" i="1" s="1"/>
  <c r="C21" i="1"/>
  <c r="E21" i="1" s="1"/>
  <c r="F22" i="1" l="1"/>
  <c r="B23" i="1" s="1"/>
  <c r="C22" i="1"/>
  <c r="E22" i="1" s="1"/>
  <c r="F23" i="1" l="1"/>
  <c r="B24" i="1" s="1"/>
  <c r="C23" i="1"/>
  <c r="E23" i="1" s="1"/>
  <c r="F24" i="1" l="1"/>
  <c r="B25" i="1" s="1"/>
  <c r="C24" i="1"/>
  <c r="E24" i="1" l="1"/>
  <c r="C25" i="1"/>
  <c r="E25" i="1" s="1"/>
  <c r="F25" i="1"/>
  <c r="B26" i="1" s="1"/>
  <c r="F26" i="1" l="1"/>
  <c r="B27" i="1" s="1"/>
  <c r="C26" i="1"/>
  <c r="E26" i="1" s="1"/>
  <c r="F27" i="1" l="1"/>
  <c r="B28" i="1" s="1"/>
  <c r="C27" i="1"/>
  <c r="E27" i="1" s="1"/>
  <c r="F28" i="1" l="1"/>
  <c r="B29" i="1" s="1"/>
  <c r="C28" i="1"/>
  <c r="E28" i="1" s="1"/>
  <c r="F29" i="1" l="1"/>
  <c r="B30" i="1" s="1"/>
  <c r="C29" i="1"/>
  <c r="E29" i="1" s="1"/>
  <c r="F30" i="1" l="1"/>
  <c r="B31" i="1" s="1"/>
  <c r="C30" i="1"/>
  <c r="E30" i="1" s="1"/>
  <c r="F31" i="1" l="1"/>
  <c r="B32" i="1" s="1"/>
  <c r="C31" i="1"/>
  <c r="E31" i="1" s="1"/>
  <c r="F32" i="1" l="1"/>
  <c r="B33" i="1" s="1"/>
  <c r="C32" i="1"/>
  <c r="E32" i="1" s="1"/>
  <c r="F33" i="1" l="1"/>
  <c r="B34" i="1" s="1"/>
  <c r="C33" i="1"/>
  <c r="E33" i="1" s="1"/>
  <c r="F34" i="1" l="1"/>
  <c r="B35" i="1" s="1"/>
  <c r="C34" i="1"/>
  <c r="E34" i="1" s="1"/>
  <c r="F35" i="1" l="1"/>
  <c r="B36" i="1" s="1"/>
  <c r="C35" i="1"/>
  <c r="E35" i="1" s="1"/>
  <c r="F36" i="1" l="1"/>
  <c r="B37" i="1" s="1"/>
  <c r="C36" i="1"/>
  <c r="E36" i="1" s="1"/>
  <c r="F37" i="1" l="1"/>
  <c r="B38" i="1" s="1"/>
  <c r="C37" i="1"/>
  <c r="E37" i="1" s="1"/>
  <c r="F38" i="1" l="1"/>
  <c r="B39" i="1" s="1"/>
  <c r="C38" i="1"/>
  <c r="E38" i="1" s="1"/>
  <c r="F39" i="1" l="1"/>
  <c r="B40" i="1" s="1"/>
  <c r="C39" i="1"/>
  <c r="E39" i="1" s="1"/>
  <c r="C40" i="1" l="1"/>
  <c r="E40" i="1" s="1"/>
  <c r="F40" i="1"/>
  <c r="B41" i="1" s="1"/>
  <c r="F41" i="1" l="1"/>
  <c r="B42" i="1" s="1"/>
  <c r="C41" i="1"/>
  <c r="E41" i="1" s="1"/>
  <c r="F42" i="1" l="1"/>
  <c r="B43" i="1" s="1"/>
  <c r="C42" i="1"/>
  <c r="E42" i="1" s="1"/>
  <c r="F43" i="1" l="1"/>
  <c r="B44" i="1" s="1"/>
  <c r="C43" i="1"/>
  <c r="E43" i="1" s="1"/>
  <c r="F44" i="1" l="1"/>
  <c r="B45" i="1" s="1"/>
  <c r="C44" i="1"/>
  <c r="E44" i="1" s="1"/>
  <c r="F45" i="1" l="1"/>
  <c r="B46" i="1" s="1"/>
  <c r="C45" i="1"/>
  <c r="E45" i="1" s="1"/>
  <c r="F46" i="1" l="1"/>
  <c r="B47" i="1" s="1"/>
  <c r="C46" i="1"/>
  <c r="E46" i="1" s="1"/>
  <c r="F47" i="1" l="1"/>
  <c r="B48" i="1" s="1"/>
  <c r="C47" i="1"/>
  <c r="E47" i="1" s="1"/>
  <c r="F48" i="1" l="1"/>
  <c r="B49" i="1" s="1"/>
  <c r="C48" i="1"/>
  <c r="E48" i="1" s="1"/>
  <c r="F49" i="1" l="1"/>
  <c r="B50" i="1" s="1"/>
  <c r="C49" i="1"/>
  <c r="E49" i="1" s="1"/>
  <c r="F50" i="1" l="1"/>
  <c r="B51" i="1" s="1"/>
  <c r="C50" i="1"/>
  <c r="E50" i="1" s="1"/>
  <c r="C51" i="1" l="1"/>
  <c r="E51" i="1" s="1"/>
  <c r="F51" i="1"/>
  <c r="B52" i="1" s="1"/>
  <c r="F52" i="1" l="1"/>
  <c r="B53" i="1" s="1"/>
  <c r="C52" i="1"/>
  <c r="E52" i="1" s="1"/>
  <c r="F53" i="1" l="1"/>
  <c r="B54" i="1" s="1"/>
  <c r="C53" i="1"/>
  <c r="E53" i="1" s="1"/>
  <c r="F54" i="1" l="1"/>
  <c r="B55" i="1" s="1"/>
  <c r="C54" i="1"/>
  <c r="E54" i="1" s="1"/>
  <c r="C55" i="1" l="1"/>
  <c r="E55" i="1" s="1"/>
  <c r="F55" i="1"/>
  <c r="B56" i="1" s="1"/>
  <c r="F56" i="1" l="1"/>
  <c r="B57" i="1" s="1"/>
  <c r="C56" i="1"/>
  <c r="E56" i="1" s="1"/>
  <c r="F57" i="1" l="1"/>
  <c r="B58" i="1" s="1"/>
  <c r="C57" i="1"/>
  <c r="E57" i="1" s="1"/>
  <c r="F58" i="1" l="1"/>
  <c r="B59" i="1" s="1"/>
  <c r="C58" i="1"/>
  <c r="E58" i="1" s="1"/>
  <c r="F59" i="1" l="1"/>
  <c r="B60" i="1" s="1"/>
  <c r="C59" i="1"/>
  <c r="E59" i="1" s="1"/>
  <c r="F60" i="1" l="1"/>
  <c r="B61" i="1" s="1"/>
  <c r="C60" i="1"/>
  <c r="E60" i="1" s="1"/>
  <c r="F61" i="1" l="1"/>
  <c r="B62" i="1" s="1"/>
  <c r="C61" i="1"/>
  <c r="E61" i="1" s="1"/>
  <c r="F62" i="1" l="1"/>
  <c r="B63" i="1" s="1"/>
  <c r="C62" i="1"/>
  <c r="E62" i="1" s="1"/>
  <c r="F63" i="1" l="1"/>
  <c r="B64" i="1" s="1"/>
  <c r="C63" i="1"/>
  <c r="E63" i="1" s="1"/>
  <c r="F64" i="1" l="1"/>
  <c r="B65" i="1" s="1"/>
  <c r="C64" i="1"/>
  <c r="E64" i="1" s="1"/>
  <c r="F65" i="1" l="1"/>
  <c r="B66" i="1" s="1"/>
  <c r="C65" i="1"/>
  <c r="E65" i="1" s="1"/>
  <c r="F66" i="1" l="1"/>
  <c r="B67" i="1" s="1"/>
  <c r="C66" i="1"/>
  <c r="E66" i="1" s="1"/>
  <c r="C67" i="1" l="1"/>
  <c r="E67" i="1" s="1"/>
  <c r="F67" i="1"/>
  <c r="B68" i="1" s="1"/>
  <c r="F68" i="1" l="1"/>
  <c r="B69" i="1" s="1"/>
  <c r="C68" i="1"/>
  <c r="E68" i="1" s="1"/>
  <c r="F69" i="1" l="1"/>
  <c r="B70" i="1" s="1"/>
  <c r="C69" i="1"/>
  <c r="E69" i="1" s="1"/>
  <c r="F70" i="1" l="1"/>
  <c r="B71" i="1" s="1"/>
  <c r="C70" i="1"/>
  <c r="E70" i="1" s="1"/>
  <c r="F71" i="1" l="1"/>
  <c r="B72" i="1" s="1"/>
  <c r="C71" i="1"/>
  <c r="E71" i="1" s="1"/>
  <c r="F72" i="1" l="1"/>
  <c r="B73" i="1" s="1"/>
  <c r="C72" i="1"/>
  <c r="E72" i="1" s="1"/>
  <c r="F73" i="1" l="1"/>
  <c r="B74" i="1" s="1"/>
  <c r="C73" i="1"/>
  <c r="E73" i="1" s="1"/>
  <c r="F74" i="1" l="1"/>
  <c r="B75" i="1" s="1"/>
  <c r="C74" i="1"/>
  <c r="E74" i="1" s="1"/>
  <c r="F75" i="1" l="1"/>
  <c r="B76" i="1" s="1"/>
  <c r="C75" i="1"/>
  <c r="E75" i="1" s="1"/>
  <c r="F76" i="1" l="1"/>
  <c r="B77" i="1" s="1"/>
  <c r="C76" i="1"/>
  <c r="E76" i="1" s="1"/>
  <c r="F77" i="1" l="1"/>
  <c r="B78" i="1" s="1"/>
  <c r="C77" i="1"/>
  <c r="E77" i="1" s="1"/>
  <c r="F78" i="1" l="1"/>
  <c r="B79" i="1" s="1"/>
  <c r="C78" i="1"/>
  <c r="E78" i="1" s="1"/>
  <c r="F79" i="1" l="1"/>
  <c r="B80" i="1" s="1"/>
  <c r="C79" i="1"/>
  <c r="E79" i="1" s="1"/>
  <c r="F80" i="1" l="1"/>
  <c r="B81" i="1" s="1"/>
  <c r="C80" i="1"/>
  <c r="E80" i="1" s="1"/>
  <c r="F81" i="1" l="1"/>
  <c r="B82" i="1" s="1"/>
  <c r="C81" i="1"/>
  <c r="E81" i="1" s="1"/>
  <c r="F82" i="1" l="1"/>
  <c r="B83" i="1" s="1"/>
  <c r="C82" i="1"/>
  <c r="E82" i="1" s="1"/>
  <c r="C83" i="1" l="1"/>
  <c r="E83" i="1" s="1"/>
  <c r="F83" i="1"/>
  <c r="B84" i="1" s="1"/>
  <c r="F84" i="1" l="1"/>
  <c r="B85" i="1" s="1"/>
  <c r="C84" i="1"/>
  <c r="E84" i="1" s="1"/>
  <c r="F85" i="1" l="1"/>
  <c r="B86" i="1" s="1"/>
  <c r="C85" i="1"/>
  <c r="E85" i="1" s="1"/>
  <c r="F86" i="1" l="1"/>
  <c r="B87" i="1" s="1"/>
  <c r="C86" i="1"/>
  <c r="E86" i="1" s="1"/>
  <c r="F87" i="1" l="1"/>
  <c r="B88" i="1" s="1"/>
  <c r="C87" i="1"/>
  <c r="E87" i="1" s="1"/>
  <c r="F88" i="1" l="1"/>
  <c r="B89" i="1" s="1"/>
  <c r="C88" i="1"/>
  <c r="E88" i="1" s="1"/>
  <c r="F89" i="1" l="1"/>
  <c r="B90" i="1" s="1"/>
  <c r="C89" i="1"/>
  <c r="E89" i="1" s="1"/>
  <c r="F90" i="1" l="1"/>
  <c r="B91" i="1" s="1"/>
  <c r="C90" i="1"/>
  <c r="E90" i="1" s="1"/>
  <c r="F91" i="1" l="1"/>
  <c r="B92" i="1" s="1"/>
  <c r="C91" i="1"/>
  <c r="E91" i="1" s="1"/>
  <c r="F92" i="1" l="1"/>
  <c r="B93" i="1" s="1"/>
  <c r="C92" i="1"/>
  <c r="E92" i="1" s="1"/>
  <c r="C93" i="1" l="1"/>
  <c r="E93" i="1" s="1"/>
  <c r="F93" i="1"/>
  <c r="B94" i="1" s="1"/>
  <c r="F94" i="1" l="1"/>
  <c r="B95" i="1" s="1"/>
  <c r="C94" i="1"/>
  <c r="E94" i="1" s="1"/>
  <c r="F95" i="1" l="1"/>
  <c r="B96" i="1" s="1"/>
  <c r="C95" i="1"/>
  <c r="E95" i="1" s="1"/>
  <c r="F96" i="1" l="1"/>
  <c r="B97" i="1" s="1"/>
  <c r="C96" i="1"/>
  <c r="E96" i="1" s="1"/>
  <c r="C97" i="1" l="1"/>
  <c r="E97" i="1" s="1"/>
  <c r="F97" i="1"/>
  <c r="B98" i="1" s="1"/>
  <c r="F98" i="1" l="1"/>
  <c r="B99" i="1" s="1"/>
  <c r="C98" i="1"/>
  <c r="E98" i="1" s="1"/>
  <c r="C99" i="1" l="1"/>
  <c r="E99" i="1" s="1"/>
  <c r="F99" i="1"/>
  <c r="B100" i="1" s="1"/>
  <c r="F100" i="1" l="1"/>
  <c r="B101" i="1" s="1"/>
  <c r="C100" i="1"/>
  <c r="E100" i="1" s="1"/>
  <c r="F101" i="1" l="1"/>
  <c r="B102" i="1" s="1"/>
  <c r="C101" i="1"/>
  <c r="E101" i="1" s="1"/>
  <c r="F102" i="1" l="1"/>
  <c r="B103" i="1" s="1"/>
  <c r="C102" i="1"/>
  <c r="E102" i="1" s="1"/>
  <c r="E139" i="1" s="1"/>
  <c r="F103" i="1" l="1"/>
  <c r="B104" i="1" s="1"/>
  <c r="C103" i="1"/>
  <c r="C104" i="1" l="1"/>
  <c r="F104" i="1"/>
  <c r="B105" i="1" s="1"/>
  <c r="C105" i="1" l="1"/>
  <c r="F105" i="1"/>
  <c r="B106" i="1" s="1"/>
  <c r="F106" i="1" l="1"/>
  <c r="B107" i="1" s="1"/>
  <c r="C106" i="1"/>
  <c r="F107" i="1" l="1"/>
  <c r="B108" i="1" s="1"/>
  <c r="C107" i="1"/>
  <c r="F108" i="1" l="1"/>
  <c r="B109" i="1" s="1"/>
  <c r="C108" i="1"/>
  <c r="C109" i="1" l="1"/>
  <c r="F109" i="1"/>
  <c r="B110" i="1" s="1"/>
  <c r="F110" i="1" l="1"/>
  <c r="B111" i="1" s="1"/>
  <c r="C110" i="1"/>
  <c r="F111" i="1" l="1"/>
  <c r="B112" i="1" s="1"/>
  <c r="C111" i="1"/>
  <c r="F112" i="1" l="1"/>
  <c r="B113" i="1" s="1"/>
  <c r="C112" i="1"/>
  <c r="C113" i="1" l="1"/>
  <c r="F113" i="1"/>
  <c r="B114" i="1" s="1"/>
  <c r="F114" i="1" l="1"/>
  <c r="B115" i="1" s="1"/>
  <c r="C114" i="1"/>
  <c r="F115" i="1" l="1"/>
  <c r="B116" i="1" s="1"/>
  <c r="C115" i="1"/>
  <c r="C116" i="1" l="1"/>
  <c r="F116" i="1"/>
  <c r="B117" i="1" s="1"/>
  <c r="F117" i="1" l="1"/>
  <c r="B118" i="1" s="1"/>
  <c r="C117" i="1"/>
  <c r="F118" i="1" l="1"/>
  <c r="B119" i="1" s="1"/>
  <c r="C118" i="1"/>
  <c r="F119" i="1" l="1"/>
  <c r="B120" i="1" s="1"/>
  <c r="C119" i="1"/>
  <c r="C120" i="1" l="1"/>
  <c r="F120" i="1"/>
  <c r="B121" i="1" s="1"/>
  <c r="F121" i="1" l="1"/>
  <c r="B122" i="1" s="1"/>
  <c r="C121" i="1"/>
  <c r="F122" i="1" l="1"/>
  <c r="B123" i="1" s="1"/>
  <c r="C122" i="1"/>
  <c r="F123" i="1" l="1"/>
  <c r="B124" i="1" s="1"/>
  <c r="C123" i="1"/>
  <c r="C124" i="1" l="1"/>
  <c r="F124" i="1"/>
  <c r="B125" i="1" s="1"/>
  <c r="C125" i="1" l="1"/>
  <c r="F125" i="1"/>
  <c r="B126" i="1" s="1"/>
  <c r="F126" i="1" l="1"/>
  <c r="B127" i="1" s="1"/>
  <c r="C126" i="1"/>
  <c r="F127" i="1" l="1"/>
  <c r="B128" i="1" s="1"/>
  <c r="C127" i="1"/>
  <c r="F128" i="1" l="1"/>
  <c r="B129" i="1" s="1"/>
  <c r="C128" i="1"/>
  <c r="F129" i="1" l="1"/>
  <c r="B130" i="1" s="1"/>
  <c r="C129" i="1"/>
  <c r="F130" i="1" l="1"/>
  <c r="B131" i="1" s="1"/>
  <c r="C130" i="1"/>
  <c r="C131" i="1" l="1"/>
  <c r="F131" i="1"/>
  <c r="B132" i="1" s="1"/>
  <c r="C132" i="1" l="1"/>
  <c r="F132" i="1"/>
  <c r="B133" i="1" s="1"/>
  <c r="F133" i="1" l="1"/>
  <c r="B134" i="1" s="1"/>
  <c r="C133" i="1"/>
  <c r="F134" i="1" l="1"/>
  <c r="B135" i="1" s="1"/>
  <c r="C134" i="1"/>
  <c r="C135" i="1" l="1"/>
  <c r="F135" i="1"/>
  <c r="B136" i="1" s="1"/>
  <c r="F136" i="1" l="1"/>
  <c r="B137" i="1" s="1"/>
  <c r="C136" i="1"/>
  <c r="C137" i="1" l="1"/>
  <c r="F137" i="1"/>
  <c r="B138" i="1" s="1"/>
  <c r="F138" i="1" l="1"/>
  <c r="C138" i="1"/>
  <c r="C139" i="1" s="1"/>
</calcChain>
</file>

<file path=xl/sharedStrings.xml><?xml version="1.0" encoding="utf-8"?>
<sst xmlns="http://schemas.openxmlformats.org/spreadsheetml/2006/main" count="25" uniqueCount="22">
  <si>
    <t>W pola zaznaczone żółtym kolorem należy wpisać warunki pożyczki</t>
  </si>
  <si>
    <t>zł</t>
  </si>
  <si>
    <r>
      <t xml:space="preserve">okres pożyczkowy </t>
    </r>
    <r>
      <rPr>
        <sz val="12"/>
        <rFont val="Arial CE"/>
        <family val="2"/>
        <charset val="238"/>
      </rPr>
      <t>(ilość miesięcy)</t>
    </r>
  </si>
  <si>
    <t>mies.</t>
  </si>
  <si>
    <r>
      <t xml:space="preserve">karencja spłaty rat kapitałowych </t>
    </r>
    <r>
      <rPr>
        <sz val="12"/>
        <rFont val="Arial CE"/>
        <family val="2"/>
        <charset val="238"/>
      </rPr>
      <t>(ilość miesięcy)</t>
    </r>
  </si>
  <si>
    <t>miesięczna rata kapitałowa</t>
  </si>
  <si>
    <t xml:space="preserve">zł </t>
  </si>
  <si>
    <t xml:space="preserve"> p.a.</t>
  </si>
  <si>
    <r>
      <t>Obliczenie odsetek i rat kapitałowych</t>
    </r>
    <r>
      <rPr>
        <sz val="10"/>
        <rFont val="Arial CE"/>
        <charset val="238"/>
      </rPr>
      <t xml:space="preserve">, </t>
    </r>
    <r>
      <rPr>
        <sz val="9"/>
        <rFont val="Arial CE"/>
        <family val="2"/>
        <charset val="238"/>
      </rPr>
      <t>wszystkie kwoty w zł</t>
    </r>
  </si>
  <si>
    <t>Miesiąc</t>
  </si>
  <si>
    <t>Zadłużenie na początek miesiąca</t>
  </si>
  <si>
    <t>Odsetki</t>
  </si>
  <si>
    <t>Rata kapitałowa</t>
  </si>
  <si>
    <t>Łączna płatność</t>
  </si>
  <si>
    <t>Zadłużenie na koniec miesiąca</t>
  </si>
  <si>
    <t xml:space="preserve">RAZEM </t>
  </si>
  <si>
    <t xml:space="preserve">Kwota pożyczki </t>
  </si>
  <si>
    <t>(max.: 120)</t>
  </si>
  <si>
    <t>(max.: 18)</t>
  </si>
  <si>
    <t>marża *</t>
  </si>
  <si>
    <t>* - wypełnić w przypadku braku możliwości ubiegania się o pożyczkę na warunkach preferencyjnych (objętej pomocą de minimis)</t>
  </si>
  <si>
    <t>aktualna stopa bazowa KE*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</si>
</sst>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6" formatCode="0.000"/>
  </numFmts>
  <fonts count="12" x14ac:knownFonts="1">
    <font>
      <sz val="10"/>
      <name val="Arial"/>
      <charset val="238"/>
    </font>
    <font>
      <sz val="10"/>
      <name val="Arial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0" fontId="4" fillId="0" borderId="0" xfId="0" applyFont="1"/>
    <xf numFmtId="44" fontId="4" fillId="2" borderId="1" xfId="2" applyFont="1" applyFill="1" applyBorder="1" applyProtection="1">
      <protection locked="0"/>
    </xf>
    <xf numFmtId="0" fontId="3" fillId="0" borderId="0" xfId="1"/>
    <xf numFmtId="0" fontId="4" fillId="2" borderId="1" xfId="0" applyFont="1" applyFill="1" applyBorder="1" applyProtection="1">
      <protection locked="0"/>
    </xf>
    <xf numFmtId="0" fontId="7" fillId="0" borderId="0" xfId="1" applyFont="1"/>
    <xf numFmtId="0" fontId="5" fillId="0" borderId="0" xfId="1" applyFont="1"/>
    <xf numFmtId="0" fontId="4" fillId="0" borderId="0" xfId="0" applyFont="1" applyFill="1" applyBorder="1"/>
    <xf numFmtId="4" fontId="8" fillId="0" borderId="0" xfId="1" applyNumberFormat="1" applyFont="1" applyFill="1" applyBorder="1" applyProtection="1">
      <protection hidden="1"/>
    </xf>
    <xf numFmtId="0" fontId="4" fillId="3" borderId="0" xfId="0" applyFont="1" applyFill="1"/>
    <xf numFmtId="0" fontId="3" fillId="0" borderId="0" xfId="1" applyFill="1"/>
    <xf numFmtId="10" fontId="4" fillId="2" borderId="1" xfId="0" applyNumberFormat="1" applyFont="1" applyFill="1" applyBorder="1" applyProtection="1">
      <protection locked="0"/>
    </xf>
    <xf numFmtId="0" fontId="3" fillId="4" borderId="1" xfId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1" applyFont="1"/>
    <xf numFmtId="166" fontId="4" fillId="0" borderId="0" xfId="0" applyNumberFormat="1" applyFont="1"/>
    <xf numFmtId="44" fontId="4" fillId="0" borderId="1" xfId="2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44" fontId="4" fillId="5" borderId="1" xfId="2" applyFont="1" applyFill="1" applyBorder="1" applyProtection="1">
      <protection hidden="1"/>
    </xf>
    <xf numFmtId="10" fontId="4" fillId="5" borderId="1" xfId="0" applyNumberFormat="1" applyFont="1" applyFill="1" applyBorder="1" applyProtection="1">
      <protection hidden="1"/>
    </xf>
    <xf numFmtId="44" fontId="10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0" fontId="4" fillId="0" borderId="2" xfId="0" applyFont="1" applyBorder="1" applyAlignment="1">
      <alignment horizontal="center"/>
    </xf>
    <xf numFmtId="44" fontId="4" fillId="0" borderId="2" xfId="2" applyFont="1" applyBorder="1" applyAlignment="1" applyProtection="1">
      <alignment horizontal="center"/>
      <protection hidden="1"/>
    </xf>
    <xf numFmtId="0" fontId="11" fillId="0" borderId="0" xfId="0" applyFont="1"/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0" fontId="4" fillId="0" borderId="0" xfId="0" applyNumberFormat="1" applyFont="1" applyFill="1" applyBorder="1" applyProtection="1">
      <protection hidden="1"/>
    </xf>
    <xf numFmtId="0" fontId="9" fillId="0" borderId="3" xfId="1" applyFont="1" applyBorder="1" applyAlignment="1">
      <alignment vertical="center"/>
    </xf>
    <xf numFmtId="0" fontId="3" fillId="0" borderId="4" xfId="1" applyBorder="1" applyAlignment="1">
      <alignment vertical="center"/>
    </xf>
    <xf numFmtId="0" fontId="3" fillId="0" borderId="5" xfId="1" applyBorder="1" applyAlignment="1">
      <alignment vertical="center"/>
    </xf>
    <xf numFmtId="0" fontId="5" fillId="0" borderId="1" xfId="1" applyFont="1" applyBorder="1" applyAlignment="1"/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1" xfId="1" applyFont="1" applyBorder="1" applyAlignment="1">
      <alignment horizontal="left"/>
    </xf>
  </cellXfs>
  <cellStyles count="3">
    <cellStyle name="Normalny" xfId="0" builtinId="0"/>
    <cellStyle name="Normalny_Arkusz1" xfId="1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workbookViewId="0">
      <selection activeCell="A13" sqref="A13:D13"/>
    </sheetView>
  </sheetViews>
  <sheetFormatPr defaultColWidth="0" defaultRowHeight="15" customHeight="1" zeroHeight="1" x14ac:dyDescent="0.2"/>
  <cols>
    <col min="1" max="1" width="6.7109375" style="2" customWidth="1"/>
    <col min="2" max="2" width="18.28515625" style="2" customWidth="1"/>
    <col min="3" max="3" width="18.5703125" style="2" customWidth="1"/>
    <col min="4" max="4" width="20.42578125" style="2" customWidth="1"/>
    <col min="5" max="5" width="19.42578125" style="2" customWidth="1"/>
    <col min="6" max="6" width="18" style="2" customWidth="1"/>
    <col min="7" max="9" width="9.140625" style="2" hidden="1" customWidth="1"/>
    <col min="10" max="10" width="10.5703125" style="2" hidden="1" customWidth="1"/>
    <col min="11" max="16384" width="9.140625" style="2" hidden="1"/>
  </cols>
  <sheetData>
    <row r="1" spans="1:10" x14ac:dyDescent="0.2">
      <c r="A1" s="1" t="s">
        <v>0</v>
      </c>
    </row>
    <row r="2" spans="1:10" ht="15" customHeight="1" x14ac:dyDescent="0.2"/>
    <row r="3" spans="1:10" x14ac:dyDescent="0.2">
      <c r="A3" s="32" t="s">
        <v>16</v>
      </c>
      <c r="B3" s="32"/>
      <c r="C3" s="32"/>
      <c r="D3" s="32"/>
      <c r="E3" s="3">
        <v>100000</v>
      </c>
      <c r="F3" s="4" t="s">
        <v>1</v>
      </c>
      <c r="G3" s="4"/>
    </row>
    <row r="4" spans="1:10" x14ac:dyDescent="0.2">
      <c r="A4" s="32" t="s">
        <v>2</v>
      </c>
      <c r="B4" s="32"/>
      <c r="C4" s="32"/>
      <c r="D4" s="32"/>
      <c r="E4" s="5">
        <v>84</v>
      </c>
      <c r="F4" s="4" t="s">
        <v>3</v>
      </c>
      <c r="G4" s="6" t="s">
        <v>17</v>
      </c>
    </row>
    <row r="5" spans="1:10" x14ac:dyDescent="0.2">
      <c r="A5" s="7"/>
      <c r="B5" s="7"/>
      <c r="C5" s="7"/>
      <c r="D5" s="7"/>
      <c r="E5" s="8"/>
      <c r="F5" s="9"/>
      <c r="G5" s="9"/>
    </row>
    <row r="6" spans="1:10" x14ac:dyDescent="0.2">
      <c r="A6" s="32" t="s">
        <v>4</v>
      </c>
      <c r="B6" s="32"/>
      <c r="C6" s="32"/>
      <c r="D6" s="32"/>
      <c r="E6" s="5">
        <v>12</v>
      </c>
      <c r="F6" s="4" t="s">
        <v>3</v>
      </c>
      <c r="G6" s="15" t="s">
        <v>18</v>
      </c>
      <c r="H6" s="10">
        <f>IF(E6&gt;18,FALSE,E6)</f>
        <v>12</v>
      </c>
    </row>
    <row r="7" spans="1:10" x14ac:dyDescent="0.2">
      <c r="A7" s="7"/>
      <c r="B7" s="7"/>
      <c r="C7" s="7"/>
      <c r="D7" s="7"/>
      <c r="F7" s="9"/>
      <c r="G7" s="9"/>
    </row>
    <row r="8" spans="1:10" x14ac:dyDescent="0.2">
      <c r="A8" s="32" t="s">
        <v>5</v>
      </c>
      <c r="B8" s="32"/>
      <c r="C8" s="32"/>
      <c r="D8" s="32"/>
      <c r="E8" s="19">
        <f>IF(E4&gt;120,FALSE, E3/(E4-H6))</f>
        <v>1388.8888888888889</v>
      </c>
      <c r="F8" s="11" t="s">
        <v>6</v>
      </c>
      <c r="G8" s="11"/>
    </row>
    <row r="9" spans="1:10" x14ac:dyDescent="0.2">
      <c r="A9" s="7"/>
      <c r="B9" s="7"/>
      <c r="C9" s="7"/>
      <c r="D9" s="7"/>
      <c r="F9" s="9"/>
      <c r="G9" s="9"/>
    </row>
    <row r="10" spans="1:10" x14ac:dyDescent="0.2">
      <c r="A10" s="36" t="str">
        <f>IF(E12+E13&gt;0,"oprocentowanie rynkowe","oprocentowanie preferencyjne (de minimis)")</f>
        <v>oprocentowanie preferencyjne (de minimis)</v>
      </c>
      <c r="B10" s="36"/>
      <c r="C10" s="36"/>
      <c r="D10" s="36"/>
      <c r="E10" s="20">
        <f>IF(E12+E13&gt;0,E12+E13,2%)</f>
        <v>0.02</v>
      </c>
      <c r="F10" s="4" t="s">
        <v>7</v>
      </c>
      <c r="G10" s="9"/>
    </row>
    <row r="11" spans="1:10" x14ac:dyDescent="0.2">
      <c r="A11" s="26"/>
      <c r="B11" s="27"/>
      <c r="C11" s="27"/>
      <c r="D11" s="27"/>
      <c r="E11" s="28"/>
      <c r="F11" s="4"/>
      <c r="G11" s="9"/>
    </row>
    <row r="12" spans="1:10" x14ac:dyDescent="0.2">
      <c r="A12" s="33" t="s">
        <v>21</v>
      </c>
      <c r="B12" s="34"/>
      <c r="C12" s="34"/>
      <c r="D12" s="35"/>
      <c r="E12" s="12"/>
      <c r="F12" s="4" t="s">
        <v>7</v>
      </c>
      <c r="G12" s="4"/>
    </row>
    <row r="13" spans="1:10" x14ac:dyDescent="0.2">
      <c r="A13" s="32" t="s">
        <v>19</v>
      </c>
      <c r="B13" s="32"/>
      <c r="C13" s="32"/>
      <c r="D13" s="32"/>
      <c r="E13" s="12"/>
      <c r="F13" s="4" t="s">
        <v>7</v>
      </c>
      <c r="G13" s="4"/>
    </row>
    <row r="14" spans="1:10" x14ac:dyDescent="0.2">
      <c r="A14" s="25" t="s">
        <v>20</v>
      </c>
      <c r="J14" s="16"/>
    </row>
    <row r="15" spans="1:10" x14ac:dyDescent="0.2">
      <c r="J15" s="16"/>
    </row>
    <row r="16" spans="1:10" x14ac:dyDescent="0.2">
      <c r="J16" s="16"/>
    </row>
    <row r="17" spans="1:6" ht="15.75" x14ac:dyDescent="0.2">
      <c r="A17" s="29" t="s">
        <v>8</v>
      </c>
      <c r="B17" s="30"/>
      <c r="C17" s="30"/>
      <c r="D17" s="30"/>
      <c r="E17" s="30"/>
      <c r="F17" s="31"/>
    </row>
    <row r="18" spans="1:6" ht="25.5" x14ac:dyDescent="0.2">
      <c r="A18" s="13" t="s">
        <v>9</v>
      </c>
      <c r="B18" s="13" t="s">
        <v>10</v>
      </c>
      <c r="C18" s="13" t="s">
        <v>11</v>
      </c>
      <c r="D18" s="13" t="s">
        <v>12</v>
      </c>
      <c r="E18" s="13" t="s">
        <v>13</v>
      </c>
      <c r="F18" s="13" t="s">
        <v>14</v>
      </c>
    </row>
    <row r="19" spans="1:6" x14ac:dyDescent="0.2">
      <c r="A19" s="14">
        <v>1</v>
      </c>
      <c r="B19" s="17">
        <f>E3</f>
        <v>100000</v>
      </c>
      <c r="C19" s="17">
        <f>(B19*(($E$10)))/12</f>
        <v>166.66666666666666</v>
      </c>
      <c r="D19" s="17">
        <f t="shared" ref="D19:D77" si="0">IF(A19&lt;=$E$4,IF($H$6&gt;=A19,0,$E$8),0)</f>
        <v>0</v>
      </c>
      <c r="E19" s="17">
        <f>IF(A19&lt;=$E$4,D19+C19,0)</f>
        <v>166.66666666666666</v>
      </c>
      <c r="F19" s="17">
        <f>B19-D19</f>
        <v>100000</v>
      </c>
    </row>
    <row r="20" spans="1:6" x14ac:dyDescent="0.2">
      <c r="A20" s="14">
        <v>2</v>
      </c>
      <c r="B20" s="17">
        <f>F19</f>
        <v>100000</v>
      </c>
      <c r="C20" s="17">
        <f t="shared" ref="C20:C83" si="1">(B20*(($E$10)))/12</f>
        <v>166.66666666666666</v>
      </c>
      <c r="D20" s="17">
        <f t="shared" si="0"/>
        <v>0</v>
      </c>
      <c r="E20" s="17">
        <f t="shared" ref="E20:E78" si="2">IF(A20&lt;=$E$4,D20+C20,0)</f>
        <v>166.66666666666666</v>
      </c>
      <c r="F20" s="17">
        <f t="shared" ref="F20:F78" si="3">B20-D20</f>
        <v>100000</v>
      </c>
    </row>
    <row r="21" spans="1:6" x14ac:dyDescent="0.2">
      <c r="A21" s="14">
        <v>3</v>
      </c>
      <c r="B21" s="17">
        <f t="shared" ref="B21:B78" si="4">F20</f>
        <v>100000</v>
      </c>
      <c r="C21" s="17">
        <f t="shared" si="1"/>
        <v>166.66666666666666</v>
      </c>
      <c r="D21" s="17">
        <f t="shared" si="0"/>
        <v>0</v>
      </c>
      <c r="E21" s="17">
        <f t="shared" si="2"/>
        <v>166.66666666666666</v>
      </c>
      <c r="F21" s="17">
        <f t="shared" si="3"/>
        <v>100000</v>
      </c>
    </row>
    <row r="22" spans="1:6" x14ac:dyDescent="0.2">
      <c r="A22" s="14">
        <v>4</v>
      </c>
      <c r="B22" s="17">
        <f t="shared" si="4"/>
        <v>100000</v>
      </c>
      <c r="C22" s="17">
        <f t="shared" si="1"/>
        <v>166.66666666666666</v>
      </c>
      <c r="D22" s="17">
        <f t="shared" si="0"/>
        <v>0</v>
      </c>
      <c r="E22" s="17">
        <f t="shared" si="2"/>
        <v>166.66666666666666</v>
      </c>
      <c r="F22" s="17">
        <f t="shared" si="3"/>
        <v>100000</v>
      </c>
    </row>
    <row r="23" spans="1:6" x14ac:dyDescent="0.2">
      <c r="A23" s="14">
        <v>5</v>
      </c>
      <c r="B23" s="17">
        <f t="shared" si="4"/>
        <v>100000</v>
      </c>
      <c r="C23" s="17">
        <f t="shared" si="1"/>
        <v>166.66666666666666</v>
      </c>
      <c r="D23" s="17">
        <f t="shared" si="0"/>
        <v>0</v>
      </c>
      <c r="E23" s="17">
        <f t="shared" si="2"/>
        <v>166.66666666666666</v>
      </c>
      <c r="F23" s="17">
        <f t="shared" si="3"/>
        <v>100000</v>
      </c>
    </row>
    <row r="24" spans="1:6" x14ac:dyDescent="0.2">
      <c r="A24" s="14">
        <v>6</v>
      </c>
      <c r="B24" s="17">
        <f t="shared" si="4"/>
        <v>100000</v>
      </c>
      <c r="C24" s="17">
        <f t="shared" si="1"/>
        <v>166.66666666666666</v>
      </c>
      <c r="D24" s="17">
        <f t="shared" si="0"/>
        <v>0</v>
      </c>
      <c r="E24" s="17">
        <f t="shared" si="2"/>
        <v>166.66666666666666</v>
      </c>
      <c r="F24" s="17">
        <f t="shared" si="3"/>
        <v>100000</v>
      </c>
    </row>
    <row r="25" spans="1:6" x14ac:dyDescent="0.2">
      <c r="A25" s="14">
        <v>7</v>
      </c>
      <c r="B25" s="17">
        <f t="shared" si="4"/>
        <v>100000</v>
      </c>
      <c r="C25" s="17">
        <f t="shared" si="1"/>
        <v>166.66666666666666</v>
      </c>
      <c r="D25" s="17">
        <f t="shared" si="0"/>
        <v>0</v>
      </c>
      <c r="E25" s="17">
        <f t="shared" si="2"/>
        <v>166.66666666666666</v>
      </c>
      <c r="F25" s="17">
        <f t="shared" si="3"/>
        <v>100000</v>
      </c>
    </row>
    <row r="26" spans="1:6" x14ac:dyDescent="0.2">
      <c r="A26" s="14">
        <v>8</v>
      </c>
      <c r="B26" s="17">
        <f t="shared" si="4"/>
        <v>100000</v>
      </c>
      <c r="C26" s="17">
        <f t="shared" si="1"/>
        <v>166.66666666666666</v>
      </c>
      <c r="D26" s="17">
        <f t="shared" si="0"/>
        <v>0</v>
      </c>
      <c r="E26" s="17">
        <f t="shared" si="2"/>
        <v>166.66666666666666</v>
      </c>
      <c r="F26" s="17">
        <f t="shared" si="3"/>
        <v>100000</v>
      </c>
    </row>
    <row r="27" spans="1:6" x14ac:dyDescent="0.2">
      <c r="A27" s="14">
        <v>9</v>
      </c>
      <c r="B27" s="17">
        <f t="shared" si="4"/>
        <v>100000</v>
      </c>
      <c r="C27" s="17">
        <f t="shared" si="1"/>
        <v>166.66666666666666</v>
      </c>
      <c r="D27" s="17">
        <f t="shared" si="0"/>
        <v>0</v>
      </c>
      <c r="E27" s="17">
        <f t="shared" si="2"/>
        <v>166.66666666666666</v>
      </c>
      <c r="F27" s="17">
        <f t="shared" si="3"/>
        <v>100000</v>
      </c>
    </row>
    <row r="28" spans="1:6" x14ac:dyDescent="0.2">
      <c r="A28" s="14">
        <v>10</v>
      </c>
      <c r="B28" s="17">
        <f t="shared" si="4"/>
        <v>100000</v>
      </c>
      <c r="C28" s="17">
        <f t="shared" si="1"/>
        <v>166.66666666666666</v>
      </c>
      <c r="D28" s="17">
        <f t="shared" si="0"/>
        <v>0</v>
      </c>
      <c r="E28" s="17">
        <f t="shared" si="2"/>
        <v>166.66666666666666</v>
      </c>
      <c r="F28" s="17">
        <f t="shared" si="3"/>
        <v>100000</v>
      </c>
    </row>
    <row r="29" spans="1:6" x14ac:dyDescent="0.2">
      <c r="A29" s="14">
        <v>11</v>
      </c>
      <c r="B29" s="17">
        <f t="shared" si="4"/>
        <v>100000</v>
      </c>
      <c r="C29" s="17">
        <f t="shared" si="1"/>
        <v>166.66666666666666</v>
      </c>
      <c r="D29" s="17">
        <f t="shared" si="0"/>
        <v>0</v>
      </c>
      <c r="E29" s="17">
        <f t="shared" si="2"/>
        <v>166.66666666666666</v>
      </c>
      <c r="F29" s="17">
        <f t="shared" si="3"/>
        <v>100000</v>
      </c>
    </row>
    <row r="30" spans="1:6" x14ac:dyDescent="0.2">
      <c r="A30" s="14">
        <v>12</v>
      </c>
      <c r="B30" s="17">
        <f t="shared" si="4"/>
        <v>100000</v>
      </c>
      <c r="C30" s="17">
        <f t="shared" si="1"/>
        <v>166.66666666666666</v>
      </c>
      <c r="D30" s="17">
        <f t="shared" si="0"/>
        <v>0</v>
      </c>
      <c r="E30" s="17">
        <f t="shared" si="2"/>
        <v>166.66666666666666</v>
      </c>
      <c r="F30" s="17">
        <f t="shared" si="3"/>
        <v>100000</v>
      </c>
    </row>
    <row r="31" spans="1:6" x14ac:dyDescent="0.2">
      <c r="A31" s="14">
        <v>13</v>
      </c>
      <c r="B31" s="17">
        <f t="shared" si="4"/>
        <v>100000</v>
      </c>
      <c r="C31" s="17">
        <f t="shared" si="1"/>
        <v>166.66666666666666</v>
      </c>
      <c r="D31" s="17">
        <f t="shared" si="0"/>
        <v>1388.8888888888889</v>
      </c>
      <c r="E31" s="17">
        <f t="shared" si="2"/>
        <v>1555.5555555555557</v>
      </c>
      <c r="F31" s="17">
        <f t="shared" si="3"/>
        <v>98611.111111111109</v>
      </c>
    </row>
    <row r="32" spans="1:6" x14ac:dyDescent="0.2">
      <c r="A32" s="14">
        <v>14</v>
      </c>
      <c r="B32" s="17">
        <f t="shared" si="4"/>
        <v>98611.111111111109</v>
      </c>
      <c r="C32" s="17">
        <f t="shared" si="1"/>
        <v>164.35185185185185</v>
      </c>
      <c r="D32" s="17">
        <f t="shared" si="0"/>
        <v>1388.8888888888889</v>
      </c>
      <c r="E32" s="17">
        <f t="shared" si="2"/>
        <v>1553.2407407407409</v>
      </c>
      <c r="F32" s="17">
        <f t="shared" si="3"/>
        <v>97222.222222222219</v>
      </c>
    </row>
    <row r="33" spans="1:6" x14ac:dyDescent="0.2">
      <c r="A33" s="14">
        <v>15</v>
      </c>
      <c r="B33" s="17">
        <f t="shared" si="4"/>
        <v>97222.222222222219</v>
      </c>
      <c r="C33" s="17">
        <f t="shared" si="1"/>
        <v>162.03703703703704</v>
      </c>
      <c r="D33" s="17">
        <f t="shared" si="0"/>
        <v>1388.8888888888889</v>
      </c>
      <c r="E33" s="17">
        <f t="shared" si="2"/>
        <v>1550.9259259259259</v>
      </c>
      <c r="F33" s="17">
        <f t="shared" si="3"/>
        <v>95833.333333333328</v>
      </c>
    </row>
    <row r="34" spans="1:6" x14ac:dyDescent="0.2">
      <c r="A34" s="14">
        <v>16</v>
      </c>
      <c r="B34" s="17">
        <f t="shared" si="4"/>
        <v>95833.333333333328</v>
      </c>
      <c r="C34" s="17">
        <f t="shared" si="1"/>
        <v>159.7222222222222</v>
      </c>
      <c r="D34" s="17">
        <f t="shared" si="0"/>
        <v>1388.8888888888889</v>
      </c>
      <c r="E34" s="17">
        <f t="shared" si="2"/>
        <v>1548.6111111111111</v>
      </c>
      <c r="F34" s="17">
        <f t="shared" si="3"/>
        <v>94444.444444444438</v>
      </c>
    </row>
    <row r="35" spans="1:6" x14ac:dyDescent="0.2">
      <c r="A35" s="14">
        <v>17</v>
      </c>
      <c r="B35" s="17">
        <f t="shared" si="4"/>
        <v>94444.444444444438</v>
      </c>
      <c r="C35" s="17">
        <f t="shared" si="1"/>
        <v>157.40740740740739</v>
      </c>
      <c r="D35" s="17">
        <f t="shared" si="0"/>
        <v>1388.8888888888889</v>
      </c>
      <c r="E35" s="17">
        <f t="shared" si="2"/>
        <v>1546.2962962962963</v>
      </c>
      <c r="F35" s="17">
        <f t="shared" si="3"/>
        <v>93055.555555555547</v>
      </c>
    </row>
    <row r="36" spans="1:6" x14ac:dyDescent="0.2">
      <c r="A36" s="14">
        <v>18</v>
      </c>
      <c r="B36" s="17">
        <f t="shared" si="4"/>
        <v>93055.555555555547</v>
      </c>
      <c r="C36" s="17">
        <f t="shared" si="1"/>
        <v>155.09259259259258</v>
      </c>
      <c r="D36" s="17">
        <f t="shared" si="0"/>
        <v>1388.8888888888889</v>
      </c>
      <c r="E36" s="17">
        <f t="shared" si="2"/>
        <v>1543.9814814814815</v>
      </c>
      <c r="F36" s="17">
        <f t="shared" si="3"/>
        <v>91666.666666666657</v>
      </c>
    </row>
    <row r="37" spans="1:6" x14ac:dyDescent="0.2">
      <c r="A37" s="14">
        <v>19</v>
      </c>
      <c r="B37" s="17">
        <f t="shared" si="4"/>
        <v>91666.666666666657</v>
      </c>
      <c r="C37" s="17">
        <f t="shared" si="1"/>
        <v>152.77777777777777</v>
      </c>
      <c r="D37" s="17">
        <f t="shared" si="0"/>
        <v>1388.8888888888889</v>
      </c>
      <c r="E37" s="17">
        <f t="shared" si="2"/>
        <v>1541.6666666666667</v>
      </c>
      <c r="F37" s="17">
        <f t="shared" si="3"/>
        <v>90277.777777777766</v>
      </c>
    </row>
    <row r="38" spans="1:6" x14ac:dyDescent="0.2">
      <c r="A38" s="14">
        <v>20</v>
      </c>
      <c r="B38" s="17">
        <f t="shared" si="4"/>
        <v>90277.777777777766</v>
      </c>
      <c r="C38" s="17">
        <f t="shared" si="1"/>
        <v>150.46296296296296</v>
      </c>
      <c r="D38" s="17">
        <f t="shared" si="0"/>
        <v>1388.8888888888889</v>
      </c>
      <c r="E38" s="17">
        <f t="shared" si="2"/>
        <v>1539.351851851852</v>
      </c>
      <c r="F38" s="17">
        <f t="shared" si="3"/>
        <v>88888.888888888876</v>
      </c>
    </row>
    <row r="39" spans="1:6" x14ac:dyDescent="0.2">
      <c r="A39" s="14">
        <v>21</v>
      </c>
      <c r="B39" s="17">
        <f t="shared" si="4"/>
        <v>88888.888888888876</v>
      </c>
      <c r="C39" s="17">
        <f t="shared" si="1"/>
        <v>148.14814814814812</v>
      </c>
      <c r="D39" s="17">
        <f t="shared" si="0"/>
        <v>1388.8888888888889</v>
      </c>
      <c r="E39" s="17">
        <f t="shared" si="2"/>
        <v>1537.037037037037</v>
      </c>
      <c r="F39" s="17">
        <f t="shared" si="3"/>
        <v>87499.999999999985</v>
      </c>
    </row>
    <row r="40" spans="1:6" x14ac:dyDescent="0.2">
      <c r="A40" s="14">
        <v>22</v>
      </c>
      <c r="B40" s="17">
        <f t="shared" si="4"/>
        <v>87499.999999999985</v>
      </c>
      <c r="C40" s="17">
        <f t="shared" si="1"/>
        <v>145.83333333333331</v>
      </c>
      <c r="D40" s="17">
        <f t="shared" si="0"/>
        <v>1388.8888888888889</v>
      </c>
      <c r="E40" s="17">
        <f t="shared" si="2"/>
        <v>1534.7222222222222</v>
      </c>
      <c r="F40" s="17">
        <f t="shared" si="3"/>
        <v>86111.111111111095</v>
      </c>
    </row>
    <row r="41" spans="1:6" x14ac:dyDescent="0.2">
      <c r="A41" s="14">
        <v>23</v>
      </c>
      <c r="B41" s="17">
        <f t="shared" si="4"/>
        <v>86111.111111111095</v>
      </c>
      <c r="C41" s="17">
        <f t="shared" si="1"/>
        <v>143.5185185185185</v>
      </c>
      <c r="D41" s="17">
        <f t="shared" si="0"/>
        <v>1388.8888888888889</v>
      </c>
      <c r="E41" s="17">
        <f t="shared" si="2"/>
        <v>1532.4074074074074</v>
      </c>
      <c r="F41" s="17">
        <f t="shared" si="3"/>
        <v>84722.222222222204</v>
      </c>
    </row>
    <row r="42" spans="1:6" x14ac:dyDescent="0.2">
      <c r="A42" s="14">
        <v>24</v>
      </c>
      <c r="B42" s="17">
        <f t="shared" si="4"/>
        <v>84722.222222222204</v>
      </c>
      <c r="C42" s="17">
        <f t="shared" si="1"/>
        <v>141.20370370370367</v>
      </c>
      <c r="D42" s="17">
        <f t="shared" si="0"/>
        <v>1388.8888888888889</v>
      </c>
      <c r="E42" s="17">
        <f t="shared" si="2"/>
        <v>1530.0925925925926</v>
      </c>
      <c r="F42" s="17">
        <f t="shared" si="3"/>
        <v>83333.333333333314</v>
      </c>
    </row>
    <row r="43" spans="1:6" x14ac:dyDescent="0.2">
      <c r="A43" s="14">
        <v>25</v>
      </c>
      <c r="B43" s="17">
        <f t="shared" si="4"/>
        <v>83333.333333333314</v>
      </c>
      <c r="C43" s="17">
        <f t="shared" si="1"/>
        <v>138.88888888888886</v>
      </c>
      <c r="D43" s="17">
        <f t="shared" si="0"/>
        <v>1388.8888888888889</v>
      </c>
      <c r="E43" s="17">
        <f t="shared" si="2"/>
        <v>1527.7777777777778</v>
      </c>
      <c r="F43" s="17">
        <f t="shared" si="3"/>
        <v>81944.444444444423</v>
      </c>
    </row>
    <row r="44" spans="1:6" x14ac:dyDescent="0.2">
      <c r="A44" s="14">
        <v>26</v>
      </c>
      <c r="B44" s="17">
        <f t="shared" si="4"/>
        <v>81944.444444444423</v>
      </c>
      <c r="C44" s="17">
        <f t="shared" si="1"/>
        <v>136.57407407407405</v>
      </c>
      <c r="D44" s="17">
        <f t="shared" si="0"/>
        <v>1388.8888888888889</v>
      </c>
      <c r="E44" s="17">
        <f t="shared" si="2"/>
        <v>1525.462962962963</v>
      </c>
      <c r="F44" s="17">
        <f t="shared" si="3"/>
        <v>80555.555555555533</v>
      </c>
    </row>
    <row r="45" spans="1:6" x14ac:dyDescent="0.2">
      <c r="A45" s="14">
        <v>27</v>
      </c>
      <c r="B45" s="17">
        <f t="shared" si="4"/>
        <v>80555.555555555533</v>
      </c>
      <c r="C45" s="17">
        <f t="shared" si="1"/>
        <v>134.25925925925921</v>
      </c>
      <c r="D45" s="17">
        <f t="shared" si="0"/>
        <v>1388.8888888888889</v>
      </c>
      <c r="E45" s="17">
        <f t="shared" si="2"/>
        <v>1523.148148148148</v>
      </c>
      <c r="F45" s="17">
        <f t="shared" si="3"/>
        <v>79166.666666666642</v>
      </c>
    </row>
    <row r="46" spans="1:6" x14ac:dyDescent="0.2">
      <c r="A46" s="14">
        <v>28</v>
      </c>
      <c r="B46" s="17">
        <f t="shared" si="4"/>
        <v>79166.666666666642</v>
      </c>
      <c r="C46" s="17">
        <f t="shared" si="1"/>
        <v>131.9444444444444</v>
      </c>
      <c r="D46" s="17">
        <f t="shared" si="0"/>
        <v>1388.8888888888889</v>
      </c>
      <c r="E46" s="17">
        <f t="shared" si="2"/>
        <v>1520.8333333333333</v>
      </c>
      <c r="F46" s="17">
        <f t="shared" si="3"/>
        <v>77777.777777777752</v>
      </c>
    </row>
    <row r="47" spans="1:6" x14ac:dyDescent="0.2">
      <c r="A47" s="14">
        <v>29</v>
      </c>
      <c r="B47" s="17">
        <f t="shared" si="4"/>
        <v>77777.777777777752</v>
      </c>
      <c r="C47" s="17">
        <f t="shared" si="1"/>
        <v>129.62962962962959</v>
      </c>
      <c r="D47" s="17">
        <f t="shared" si="0"/>
        <v>1388.8888888888889</v>
      </c>
      <c r="E47" s="17">
        <f t="shared" si="2"/>
        <v>1518.5185185185185</v>
      </c>
      <c r="F47" s="17">
        <f t="shared" si="3"/>
        <v>76388.888888888861</v>
      </c>
    </row>
    <row r="48" spans="1:6" x14ac:dyDescent="0.2">
      <c r="A48" s="14">
        <v>30</v>
      </c>
      <c r="B48" s="17">
        <f t="shared" si="4"/>
        <v>76388.888888888861</v>
      </c>
      <c r="C48" s="17">
        <f t="shared" si="1"/>
        <v>127.31481481481478</v>
      </c>
      <c r="D48" s="17">
        <f t="shared" si="0"/>
        <v>1388.8888888888889</v>
      </c>
      <c r="E48" s="17">
        <f t="shared" si="2"/>
        <v>1516.2037037037037</v>
      </c>
      <c r="F48" s="17">
        <f t="shared" si="3"/>
        <v>74999.999999999971</v>
      </c>
    </row>
    <row r="49" spans="1:6" x14ac:dyDescent="0.2">
      <c r="A49" s="14">
        <v>31</v>
      </c>
      <c r="B49" s="17">
        <f t="shared" si="4"/>
        <v>74999.999999999971</v>
      </c>
      <c r="C49" s="17">
        <f t="shared" si="1"/>
        <v>124.99999999999996</v>
      </c>
      <c r="D49" s="17">
        <f t="shared" si="0"/>
        <v>1388.8888888888889</v>
      </c>
      <c r="E49" s="17">
        <f t="shared" si="2"/>
        <v>1513.8888888888889</v>
      </c>
      <c r="F49" s="17">
        <f t="shared" si="3"/>
        <v>73611.11111111108</v>
      </c>
    </row>
    <row r="50" spans="1:6" x14ac:dyDescent="0.2">
      <c r="A50" s="14">
        <v>32</v>
      </c>
      <c r="B50" s="17">
        <f t="shared" si="4"/>
        <v>73611.11111111108</v>
      </c>
      <c r="C50" s="17">
        <f t="shared" si="1"/>
        <v>122.68518518518515</v>
      </c>
      <c r="D50" s="17">
        <f t="shared" si="0"/>
        <v>1388.8888888888889</v>
      </c>
      <c r="E50" s="17">
        <f t="shared" si="2"/>
        <v>1511.5740740740741</v>
      </c>
      <c r="F50" s="17">
        <f t="shared" si="3"/>
        <v>72222.22222222219</v>
      </c>
    </row>
    <row r="51" spans="1:6" x14ac:dyDescent="0.2">
      <c r="A51" s="14">
        <v>33</v>
      </c>
      <c r="B51" s="17">
        <f t="shared" si="4"/>
        <v>72222.22222222219</v>
      </c>
      <c r="C51" s="17">
        <f t="shared" si="1"/>
        <v>120.37037037037032</v>
      </c>
      <c r="D51" s="17">
        <f t="shared" si="0"/>
        <v>1388.8888888888889</v>
      </c>
      <c r="E51" s="17">
        <f t="shared" si="2"/>
        <v>1509.2592592592591</v>
      </c>
      <c r="F51" s="17">
        <f t="shared" si="3"/>
        <v>70833.333333333299</v>
      </c>
    </row>
    <row r="52" spans="1:6" x14ac:dyDescent="0.2">
      <c r="A52" s="14">
        <v>34</v>
      </c>
      <c r="B52" s="17">
        <f t="shared" si="4"/>
        <v>70833.333333333299</v>
      </c>
      <c r="C52" s="17">
        <f t="shared" si="1"/>
        <v>118.0555555555555</v>
      </c>
      <c r="D52" s="17">
        <f t="shared" si="0"/>
        <v>1388.8888888888889</v>
      </c>
      <c r="E52" s="17">
        <f t="shared" si="2"/>
        <v>1506.9444444444443</v>
      </c>
      <c r="F52" s="17">
        <f t="shared" si="3"/>
        <v>69444.444444444409</v>
      </c>
    </row>
    <row r="53" spans="1:6" x14ac:dyDescent="0.2">
      <c r="A53" s="14">
        <v>35</v>
      </c>
      <c r="B53" s="17">
        <f t="shared" si="4"/>
        <v>69444.444444444409</v>
      </c>
      <c r="C53" s="17">
        <f t="shared" si="1"/>
        <v>115.74074074074069</v>
      </c>
      <c r="D53" s="17">
        <f t="shared" si="0"/>
        <v>1388.8888888888889</v>
      </c>
      <c r="E53" s="17">
        <f t="shared" si="2"/>
        <v>1504.6296296296296</v>
      </c>
      <c r="F53" s="17">
        <f t="shared" si="3"/>
        <v>68055.555555555518</v>
      </c>
    </row>
    <row r="54" spans="1:6" x14ac:dyDescent="0.2">
      <c r="A54" s="14">
        <v>36</v>
      </c>
      <c r="B54" s="17">
        <f t="shared" si="4"/>
        <v>68055.555555555518</v>
      </c>
      <c r="C54" s="17">
        <f t="shared" si="1"/>
        <v>113.42592592592587</v>
      </c>
      <c r="D54" s="17">
        <f t="shared" si="0"/>
        <v>1388.8888888888889</v>
      </c>
      <c r="E54" s="17">
        <f t="shared" si="2"/>
        <v>1502.3148148148148</v>
      </c>
      <c r="F54" s="17">
        <f t="shared" si="3"/>
        <v>66666.666666666628</v>
      </c>
    </row>
    <row r="55" spans="1:6" x14ac:dyDescent="0.2">
      <c r="A55" s="14">
        <v>37</v>
      </c>
      <c r="B55" s="17">
        <f t="shared" si="4"/>
        <v>66666.666666666628</v>
      </c>
      <c r="C55" s="17">
        <f t="shared" si="1"/>
        <v>111.11111111111104</v>
      </c>
      <c r="D55" s="17">
        <f t="shared" si="0"/>
        <v>1388.8888888888889</v>
      </c>
      <c r="E55" s="17">
        <f t="shared" si="2"/>
        <v>1500</v>
      </c>
      <c r="F55" s="17">
        <f t="shared" si="3"/>
        <v>65277.777777777737</v>
      </c>
    </row>
    <row r="56" spans="1:6" x14ac:dyDescent="0.2">
      <c r="A56" s="14">
        <v>38</v>
      </c>
      <c r="B56" s="17">
        <f>F55</f>
        <v>65277.777777777737</v>
      </c>
      <c r="C56" s="17">
        <f t="shared" si="1"/>
        <v>108.79629629629623</v>
      </c>
      <c r="D56" s="17">
        <f t="shared" si="0"/>
        <v>1388.8888888888889</v>
      </c>
      <c r="E56" s="17">
        <f t="shared" si="2"/>
        <v>1497.6851851851852</v>
      </c>
      <c r="F56" s="17">
        <f t="shared" si="3"/>
        <v>63888.888888888847</v>
      </c>
    </row>
    <row r="57" spans="1:6" x14ac:dyDescent="0.2">
      <c r="A57" s="14">
        <v>39</v>
      </c>
      <c r="B57" s="17">
        <f t="shared" si="4"/>
        <v>63888.888888888847</v>
      </c>
      <c r="C57" s="17">
        <f t="shared" si="1"/>
        <v>106.48148148148141</v>
      </c>
      <c r="D57" s="17">
        <f t="shared" si="0"/>
        <v>1388.8888888888889</v>
      </c>
      <c r="E57" s="17">
        <f t="shared" si="2"/>
        <v>1495.3703703703704</v>
      </c>
      <c r="F57" s="17">
        <f t="shared" si="3"/>
        <v>62499.999999999956</v>
      </c>
    </row>
    <row r="58" spans="1:6" x14ac:dyDescent="0.2">
      <c r="A58" s="14">
        <v>40</v>
      </c>
      <c r="B58" s="17">
        <f t="shared" si="4"/>
        <v>62499.999999999956</v>
      </c>
      <c r="C58" s="17">
        <f t="shared" si="1"/>
        <v>104.16666666666659</v>
      </c>
      <c r="D58" s="17">
        <f t="shared" si="0"/>
        <v>1388.8888888888889</v>
      </c>
      <c r="E58" s="17">
        <f t="shared" si="2"/>
        <v>1493.0555555555554</v>
      </c>
      <c r="F58" s="17">
        <f t="shared" si="3"/>
        <v>61111.111111111066</v>
      </c>
    </row>
    <row r="59" spans="1:6" x14ac:dyDescent="0.2">
      <c r="A59" s="14">
        <v>41</v>
      </c>
      <c r="B59" s="17">
        <f t="shared" si="4"/>
        <v>61111.111111111066</v>
      </c>
      <c r="C59" s="17">
        <f t="shared" si="1"/>
        <v>101.85185185185178</v>
      </c>
      <c r="D59" s="17">
        <f t="shared" si="0"/>
        <v>1388.8888888888889</v>
      </c>
      <c r="E59" s="17">
        <f t="shared" si="2"/>
        <v>1490.7407407407406</v>
      </c>
      <c r="F59" s="17">
        <f t="shared" si="3"/>
        <v>59722.222222222175</v>
      </c>
    </row>
    <row r="60" spans="1:6" x14ac:dyDescent="0.2">
      <c r="A60" s="14">
        <v>42</v>
      </c>
      <c r="B60" s="17">
        <f t="shared" si="4"/>
        <v>59722.222222222175</v>
      </c>
      <c r="C60" s="17">
        <f t="shared" si="1"/>
        <v>99.537037037036953</v>
      </c>
      <c r="D60" s="17">
        <f t="shared" si="0"/>
        <v>1388.8888888888889</v>
      </c>
      <c r="E60" s="17">
        <f t="shared" si="2"/>
        <v>1488.4259259259259</v>
      </c>
      <c r="F60" s="17">
        <f t="shared" si="3"/>
        <v>58333.333333333285</v>
      </c>
    </row>
    <row r="61" spans="1:6" x14ac:dyDescent="0.2">
      <c r="A61" s="14">
        <v>43</v>
      </c>
      <c r="B61" s="17">
        <f t="shared" si="4"/>
        <v>58333.333333333285</v>
      </c>
      <c r="C61" s="17">
        <f t="shared" si="1"/>
        <v>97.222222222222157</v>
      </c>
      <c r="D61" s="17">
        <f t="shared" si="0"/>
        <v>1388.8888888888889</v>
      </c>
      <c r="E61" s="17">
        <f t="shared" si="2"/>
        <v>1486.1111111111111</v>
      </c>
      <c r="F61" s="17">
        <f t="shared" si="3"/>
        <v>56944.444444444394</v>
      </c>
    </row>
    <row r="62" spans="1:6" x14ac:dyDescent="0.2">
      <c r="A62" s="14">
        <v>44</v>
      </c>
      <c r="B62" s="17">
        <f t="shared" si="4"/>
        <v>56944.444444444394</v>
      </c>
      <c r="C62" s="17">
        <f t="shared" si="1"/>
        <v>94.907407407407334</v>
      </c>
      <c r="D62" s="17">
        <f t="shared" si="0"/>
        <v>1388.8888888888889</v>
      </c>
      <c r="E62" s="17">
        <f t="shared" si="2"/>
        <v>1483.7962962962963</v>
      </c>
      <c r="F62" s="17">
        <f t="shared" si="3"/>
        <v>55555.555555555504</v>
      </c>
    </row>
    <row r="63" spans="1:6" x14ac:dyDescent="0.2">
      <c r="A63" s="14">
        <v>45</v>
      </c>
      <c r="B63" s="17">
        <f t="shared" si="4"/>
        <v>55555.555555555504</v>
      </c>
      <c r="C63" s="17">
        <f t="shared" si="1"/>
        <v>92.59259259259251</v>
      </c>
      <c r="D63" s="17">
        <f t="shared" si="0"/>
        <v>1388.8888888888889</v>
      </c>
      <c r="E63" s="17">
        <f t="shared" si="2"/>
        <v>1481.4814814814815</v>
      </c>
      <c r="F63" s="17">
        <f t="shared" si="3"/>
        <v>54166.666666666613</v>
      </c>
    </row>
    <row r="64" spans="1:6" x14ac:dyDescent="0.2">
      <c r="A64" s="14">
        <v>46</v>
      </c>
      <c r="B64" s="17">
        <f t="shared" si="4"/>
        <v>54166.666666666613</v>
      </c>
      <c r="C64" s="17">
        <f t="shared" si="1"/>
        <v>90.2777777777777</v>
      </c>
      <c r="D64" s="17">
        <f t="shared" si="0"/>
        <v>1388.8888888888889</v>
      </c>
      <c r="E64" s="17">
        <f t="shared" si="2"/>
        <v>1479.1666666666665</v>
      </c>
      <c r="F64" s="17">
        <f t="shared" si="3"/>
        <v>52777.777777777723</v>
      </c>
    </row>
    <row r="65" spans="1:6" x14ac:dyDescent="0.2">
      <c r="A65" s="14">
        <v>47</v>
      </c>
      <c r="B65" s="17">
        <f t="shared" si="4"/>
        <v>52777.777777777723</v>
      </c>
      <c r="C65" s="17">
        <f t="shared" si="1"/>
        <v>87.962962962962877</v>
      </c>
      <c r="D65" s="17">
        <f t="shared" si="0"/>
        <v>1388.8888888888889</v>
      </c>
      <c r="E65" s="17">
        <f t="shared" si="2"/>
        <v>1476.8518518518517</v>
      </c>
      <c r="F65" s="17">
        <f t="shared" si="3"/>
        <v>51388.888888888832</v>
      </c>
    </row>
    <row r="66" spans="1:6" x14ac:dyDescent="0.2">
      <c r="A66" s="14">
        <v>48</v>
      </c>
      <c r="B66" s="17">
        <f t="shared" si="4"/>
        <v>51388.888888888832</v>
      </c>
      <c r="C66" s="17">
        <f t="shared" si="1"/>
        <v>85.648148148148053</v>
      </c>
      <c r="D66" s="17">
        <f t="shared" si="0"/>
        <v>1388.8888888888889</v>
      </c>
      <c r="E66" s="17">
        <f t="shared" si="2"/>
        <v>1474.537037037037</v>
      </c>
      <c r="F66" s="17">
        <f t="shared" si="3"/>
        <v>49999.999999999942</v>
      </c>
    </row>
    <row r="67" spans="1:6" x14ac:dyDescent="0.2">
      <c r="A67" s="14">
        <v>49</v>
      </c>
      <c r="B67" s="17">
        <f t="shared" si="4"/>
        <v>49999.999999999942</v>
      </c>
      <c r="C67" s="17">
        <f t="shared" si="1"/>
        <v>83.333333333333243</v>
      </c>
      <c r="D67" s="17">
        <f t="shared" si="0"/>
        <v>1388.8888888888889</v>
      </c>
      <c r="E67" s="17">
        <f t="shared" si="2"/>
        <v>1472.2222222222222</v>
      </c>
      <c r="F67" s="17">
        <f t="shared" si="3"/>
        <v>48611.111111111051</v>
      </c>
    </row>
    <row r="68" spans="1:6" x14ac:dyDescent="0.2">
      <c r="A68" s="14">
        <v>50</v>
      </c>
      <c r="B68" s="17">
        <f>F67</f>
        <v>48611.111111111051</v>
      </c>
      <c r="C68" s="17">
        <f t="shared" si="1"/>
        <v>81.01851851851842</v>
      </c>
      <c r="D68" s="17">
        <f t="shared" si="0"/>
        <v>1388.8888888888889</v>
      </c>
      <c r="E68" s="17">
        <f t="shared" si="2"/>
        <v>1469.9074074074074</v>
      </c>
      <c r="F68" s="17">
        <f t="shared" si="3"/>
        <v>47222.222222222161</v>
      </c>
    </row>
    <row r="69" spans="1:6" x14ac:dyDescent="0.2">
      <c r="A69" s="14">
        <v>51</v>
      </c>
      <c r="B69" s="17">
        <f t="shared" si="4"/>
        <v>47222.222222222161</v>
      </c>
      <c r="C69" s="17">
        <f t="shared" si="1"/>
        <v>78.703703703703596</v>
      </c>
      <c r="D69" s="17">
        <f t="shared" si="0"/>
        <v>1388.8888888888889</v>
      </c>
      <c r="E69" s="17">
        <f t="shared" si="2"/>
        <v>1467.5925925925926</v>
      </c>
      <c r="F69" s="17">
        <f t="shared" si="3"/>
        <v>45833.33333333327</v>
      </c>
    </row>
    <row r="70" spans="1:6" x14ac:dyDescent="0.2">
      <c r="A70" s="14">
        <v>52</v>
      </c>
      <c r="B70" s="17">
        <f t="shared" si="4"/>
        <v>45833.33333333327</v>
      </c>
      <c r="C70" s="17">
        <f t="shared" si="1"/>
        <v>76.388888888888786</v>
      </c>
      <c r="D70" s="17">
        <f t="shared" si="0"/>
        <v>1388.8888888888889</v>
      </c>
      <c r="E70" s="17">
        <f t="shared" si="2"/>
        <v>1465.2777777777776</v>
      </c>
      <c r="F70" s="17">
        <f t="shared" si="3"/>
        <v>44444.44444444438</v>
      </c>
    </row>
    <row r="71" spans="1:6" x14ac:dyDescent="0.2">
      <c r="A71" s="14">
        <v>53</v>
      </c>
      <c r="B71" s="17">
        <f t="shared" si="4"/>
        <v>44444.44444444438</v>
      </c>
      <c r="C71" s="17">
        <f t="shared" si="1"/>
        <v>74.074074074073977</v>
      </c>
      <c r="D71" s="17">
        <f t="shared" si="0"/>
        <v>1388.8888888888889</v>
      </c>
      <c r="E71" s="17">
        <f t="shared" si="2"/>
        <v>1462.9629629629628</v>
      </c>
      <c r="F71" s="17">
        <f t="shared" si="3"/>
        <v>43055.555555555489</v>
      </c>
    </row>
    <row r="72" spans="1:6" x14ac:dyDescent="0.2">
      <c r="A72" s="14">
        <v>54</v>
      </c>
      <c r="B72" s="17">
        <f t="shared" si="4"/>
        <v>43055.555555555489</v>
      </c>
      <c r="C72" s="17">
        <f t="shared" si="1"/>
        <v>71.759259259259153</v>
      </c>
      <c r="D72" s="17">
        <f t="shared" si="0"/>
        <v>1388.8888888888889</v>
      </c>
      <c r="E72" s="17">
        <f t="shared" si="2"/>
        <v>1460.648148148148</v>
      </c>
      <c r="F72" s="17">
        <f t="shared" si="3"/>
        <v>41666.666666666599</v>
      </c>
    </row>
    <row r="73" spans="1:6" x14ac:dyDescent="0.2">
      <c r="A73" s="14">
        <v>55</v>
      </c>
      <c r="B73" s="17">
        <f t="shared" si="4"/>
        <v>41666.666666666599</v>
      </c>
      <c r="C73" s="17">
        <f t="shared" si="1"/>
        <v>69.444444444444329</v>
      </c>
      <c r="D73" s="17">
        <f t="shared" si="0"/>
        <v>1388.8888888888889</v>
      </c>
      <c r="E73" s="17">
        <f t="shared" si="2"/>
        <v>1458.3333333333333</v>
      </c>
      <c r="F73" s="17">
        <f t="shared" si="3"/>
        <v>40277.777777777708</v>
      </c>
    </row>
    <row r="74" spans="1:6" x14ac:dyDescent="0.2">
      <c r="A74" s="14">
        <v>56</v>
      </c>
      <c r="B74" s="17">
        <f t="shared" si="4"/>
        <v>40277.777777777708</v>
      </c>
      <c r="C74" s="17">
        <f t="shared" si="1"/>
        <v>67.12962962962952</v>
      </c>
      <c r="D74" s="17">
        <f t="shared" si="0"/>
        <v>1388.8888888888889</v>
      </c>
      <c r="E74" s="17">
        <f t="shared" si="2"/>
        <v>1456.0185185185185</v>
      </c>
      <c r="F74" s="17">
        <f t="shared" si="3"/>
        <v>38888.888888888818</v>
      </c>
    </row>
    <row r="75" spans="1:6" x14ac:dyDescent="0.2">
      <c r="A75" s="14">
        <v>57</v>
      </c>
      <c r="B75" s="17">
        <f t="shared" si="4"/>
        <v>38888.888888888818</v>
      </c>
      <c r="C75" s="17">
        <f t="shared" si="1"/>
        <v>64.814814814814696</v>
      </c>
      <c r="D75" s="17">
        <f t="shared" si="0"/>
        <v>1388.8888888888889</v>
      </c>
      <c r="E75" s="17">
        <f t="shared" si="2"/>
        <v>1453.7037037037037</v>
      </c>
      <c r="F75" s="17">
        <f t="shared" si="3"/>
        <v>37499.999999999927</v>
      </c>
    </row>
    <row r="76" spans="1:6" x14ac:dyDescent="0.2">
      <c r="A76" s="14">
        <v>58</v>
      </c>
      <c r="B76" s="17">
        <f t="shared" si="4"/>
        <v>37499.999999999927</v>
      </c>
      <c r="C76" s="17">
        <f t="shared" si="1"/>
        <v>62.499999999999879</v>
      </c>
      <c r="D76" s="17">
        <f t="shared" si="0"/>
        <v>1388.8888888888889</v>
      </c>
      <c r="E76" s="17">
        <f t="shared" si="2"/>
        <v>1451.3888888888887</v>
      </c>
      <c r="F76" s="17">
        <f t="shared" si="3"/>
        <v>36111.111111111037</v>
      </c>
    </row>
    <row r="77" spans="1:6" x14ac:dyDescent="0.2">
      <c r="A77" s="14">
        <v>59</v>
      </c>
      <c r="B77" s="17">
        <f t="shared" si="4"/>
        <v>36111.111111111037</v>
      </c>
      <c r="C77" s="17">
        <f t="shared" si="1"/>
        <v>60.185185185185055</v>
      </c>
      <c r="D77" s="17">
        <f t="shared" si="0"/>
        <v>1388.8888888888889</v>
      </c>
      <c r="E77" s="17">
        <f t="shared" si="2"/>
        <v>1449.0740740740739</v>
      </c>
      <c r="F77" s="17">
        <f t="shared" si="3"/>
        <v>34722.222222222146</v>
      </c>
    </row>
    <row r="78" spans="1:6" x14ac:dyDescent="0.2">
      <c r="A78" s="14">
        <v>60</v>
      </c>
      <c r="B78" s="17">
        <f t="shared" si="4"/>
        <v>34722.222222222146</v>
      </c>
      <c r="C78" s="17">
        <f t="shared" si="1"/>
        <v>57.870370370370246</v>
      </c>
      <c r="D78" s="17">
        <f>IF(A78&lt;=$E$4,IF($H$6&gt;=A78,0,$E$8),0)</f>
        <v>1388.8888888888889</v>
      </c>
      <c r="E78" s="17">
        <f t="shared" si="2"/>
        <v>1446.7592592592591</v>
      </c>
      <c r="F78" s="17">
        <f t="shared" si="3"/>
        <v>33333.333333333256</v>
      </c>
    </row>
    <row r="79" spans="1:6" x14ac:dyDescent="0.2">
      <c r="A79" s="14">
        <v>61</v>
      </c>
      <c r="B79" s="17">
        <f t="shared" ref="B79:B91" si="5">F78</f>
        <v>33333.333333333256</v>
      </c>
      <c r="C79" s="17">
        <f t="shared" si="1"/>
        <v>55.555555555555429</v>
      </c>
      <c r="D79" s="17">
        <f t="shared" ref="D79:D90" si="6">IF(A79&lt;=$E$4,IF($H$6&gt;=A79,0,$E$8),0)</f>
        <v>1388.8888888888889</v>
      </c>
      <c r="E79" s="17">
        <f t="shared" ref="E79:E91" si="7">IF(A79&lt;=$E$4,D79+C79,0)</f>
        <v>1444.4444444444443</v>
      </c>
      <c r="F79" s="17">
        <f t="shared" ref="F79:F91" si="8">B79-D79</f>
        <v>31944.444444444365</v>
      </c>
    </row>
    <row r="80" spans="1:6" x14ac:dyDescent="0.2">
      <c r="A80" s="14">
        <v>62</v>
      </c>
      <c r="B80" s="17">
        <f t="shared" si="5"/>
        <v>31944.444444444365</v>
      </c>
      <c r="C80" s="17">
        <f t="shared" si="1"/>
        <v>53.240740740740613</v>
      </c>
      <c r="D80" s="17">
        <f t="shared" si="6"/>
        <v>1388.8888888888889</v>
      </c>
      <c r="E80" s="17">
        <f t="shared" si="7"/>
        <v>1442.1296296296296</v>
      </c>
      <c r="F80" s="17">
        <f t="shared" si="8"/>
        <v>30555.555555555475</v>
      </c>
    </row>
    <row r="81" spans="1:6" ht="15" customHeight="1" x14ac:dyDescent="0.2">
      <c r="A81" s="14">
        <v>63</v>
      </c>
      <c r="B81" s="17">
        <f t="shared" si="5"/>
        <v>30555.555555555475</v>
      </c>
      <c r="C81" s="17">
        <f t="shared" si="1"/>
        <v>50.925925925925789</v>
      </c>
      <c r="D81" s="17">
        <f t="shared" si="6"/>
        <v>1388.8888888888889</v>
      </c>
      <c r="E81" s="17">
        <f t="shared" si="7"/>
        <v>1439.8148148148148</v>
      </c>
      <c r="F81" s="17">
        <f t="shared" si="8"/>
        <v>29166.666666666584</v>
      </c>
    </row>
    <row r="82" spans="1:6" ht="15" customHeight="1" x14ac:dyDescent="0.2">
      <c r="A82" s="14">
        <v>64</v>
      </c>
      <c r="B82" s="17">
        <f t="shared" si="5"/>
        <v>29166.666666666584</v>
      </c>
      <c r="C82" s="17">
        <f t="shared" si="1"/>
        <v>48.611111111110972</v>
      </c>
      <c r="D82" s="17">
        <f t="shared" si="6"/>
        <v>1388.8888888888889</v>
      </c>
      <c r="E82" s="17">
        <f t="shared" si="7"/>
        <v>1437.5</v>
      </c>
      <c r="F82" s="17">
        <f t="shared" si="8"/>
        <v>27777.777777777694</v>
      </c>
    </row>
    <row r="83" spans="1:6" ht="15" customHeight="1" x14ac:dyDescent="0.2">
      <c r="A83" s="14">
        <v>65</v>
      </c>
      <c r="B83" s="17">
        <f t="shared" si="5"/>
        <v>27777.777777777694</v>
      </c>
      <c r="C83" s="17">
        <f t="shared" si="1"/>
        <v>46.296296296296156</v>
      </c>
      <c r="D83" s="17">
        <f t="shared" si="6"/>
        <v>1388.8888888888889</v>
      </c>
      <c r="E83" s="17">
        <f t="shared" si="7"/>
        <v>1435.185185185185</v>
      </c>
      <c r="F83" s="17">
        <f t="shared" si="8"/>
        <v>26388.888888888803</v>
      </c>
    </row>
    <row r="84" spans="1:6" ht="15" customHeight="1" x14ac:dyDescent="0.2">
      <c r="A84" s="14">
        <v>66</v>
      </c>
      <c r="B84" s="17">
        <f t="shared" si="5"/>
        <v>26388.888888888803</v>
      </c>
      <c r="C84" s="17">
        <f t="shared" ref="C84:C138" si="9">(B84*(($E$10)))/12</f>
        <v>43.981481481481346</v>
      </c>
      <c r="D84" s="17">
        <f t="shared" si="6"/>
        <v>1388.8888888888889</v>
      </c>
      <c r="E84" s="17">
        <f t="shared" si="7"/>
        <v>1432.8703703703702</v>
      </c>
      <c r="F84" s="17">
        <f t="shared" si="8"/>
        <v>24999.999999999913</v>
      </c>
    </row>
    <row r="85" spans="1:6" ht="15" customHeight="1" x14ac:dyDescent="0.2">
      <c r="A85" s="14">
        <v>67</v>
      </c>
      <c r="B85" s="17">
        <f t="shared" si="5"/>
        <v>24999.999999999913</v>
      </c>
      <c r="C85" s="17">
        <f t="shared" si="9"/>
        <v>41.666666666666522</v>
      </c>
      <c r="D85" s="17">
        <f t="shared" si="6"/>
        <v>1388.8888888888889</v>
      </c>
      <c r="E85" s="17">
        <f t="shared" si="7"/>
        <v>1430.5555555555554</v>
      </c>
      <c r="F85" s="17">
        <f t="shared" si="8"/>
        <v>23611.111111111022</v>
      </c>
    </row>
    <row r="86" spans="1:6" ht="15" customHeight="1" x14ac:dyDescent="0.2">
      <c r="A86" s="14">
        <v>68</v>
      </c>
      <c r="B86" s="17">
        <f t="shared" si="5"/>
        <v>23611.111111111022</v>
      </c>
      <c r="C86" s="17">
        <f t="shared" si="9"/>
        <v>39.351851851851706</v>
      </c>
      <c r="D86" s="17">
        <f t="shared" si="6"/>
        <v>1388.8888888888889</v>
      </c>
      <c r="E86" s="17">
        <f t="shared" si="7"/>
        <v>1428.2407407407406</v>
      </c>
      <c r="F86" s="17">
        <f t="shared" si="8"/>
        <v>22222.222222222132</v>
      </c>
    </row>
    <row r="87" spans="1:6" ht="15" customHeight="1" x14ac:dyDescent="0.2">
      <c r="A87" s="14">
        <v>69</v>
      </c>
      <c r="B87" s="17">
        <f t="shared" si="5"/>
        <v>22222.222222222132</v>
      </c>
      <c r="C87" s="17">
        <f t="shared" si="9"/>
        <v>37.037037037036889</v>
      </c>
      <c r="D87" s="17">
        <f t="shared" si="6"/>
        <v>1388.8888888888889</v>
      </c>
      <c r="E87" s="17">
        <f t="shared" si="7"/>
        <v>1425.9259259259259</v>
      </c>
      <c r="F87" s="17">
        <f t="shared" si="8"/>
        <v>20833.333333333241</v>
      </c>
    </row>
    <row r="88" spans="1:6" ht="15" customHeight="1" x14ac:dyDescent="0.2">
      <c r="A88" s="14">
        <v>70</v>
      </c>
      <c r="B88" s="17">
        <f t="shared" si="5"/>
        <v>20833.333333333241</v>
      </c>
      <c r="C88" s="17">
        <f t="shared" si="9"/>
        <v>34.722222222222065</v>
      </c>
      <c r="D88" s="17">
        <f t="shared" si="6"/>
        <v>1388.8888888888889</v>
      </c>
      <c r="E88" s="17">
        <f t="shared" si="7"/>
        <v>1423.6111111111111</v>
      </c>
      <c r="F88" s="17">
        <f t="shared" si="8"/>
        <v>19444.444444444351</v>
      </c>
    </row>
    <row r="89" spans="1:6" ht="15" customHeight="1" x14ac:dyDescent="0.2">
      <c r="A89" s="14">
        <v>71</v>
      </c>
      <c r="B89" s="17">
        <f t="shared" si="5"/>
        <v>19444.444444444351</v>
      </c>
      <c r="C89" s="17">
        <f t="shared" si="9"/>
        <v>32.407407407407256</v>
      </c>
      <c r="D89" s="17">
        <f t="shared" si="6"/>
        <v>1388.8888888888889</v>
      </c>
      <c r="E89" s="17">
        <f t="shared" si="7"/>
        <v>1421.2962962962961</v>
      </c>
      <c r="F89" s="17">
        <f t="shared" si="8"/>
        <v>18055.55555555546</v>
      </c>
    </row>
    <row r="90" spans="1:6" ht="15" customHeight="1" x14ac:dyDescent="0.2">
      <c r="A90" s="14">
        <v>72</v>
      </c>
      <c r="B90" s="17">
        <f t="shared" si="5"/>
        <v>18055.55555555546</v>
      </c>
      <c r="C90" s="17">
        <f t="shared" si="9"/>
        <v>30.092592592592435</v>
      </c>
      <c r="D90" s="17">
        <f t="shared" si="6"/>
        <v>1388.8888888888889</v>
      </c>
      <c r="E90" s="17">
        <f t="shared" si="7"/>
        <v>1418.9814814814813</v>
      </c>
      <c r="F90" s="17">
        <f t="shared" si="8"/>
        <v>16666.66666666657</v>
      </c>
    </row>
    <row r="91" spans="1:6" ht="15" customHeight="1" x14ac:dyDescent="0.2">
      <c r="A91" s="14">
        <v>73</v>
      </c>
      <c r="B91" s="17">
        <f t="shared" si="5"/>
        <v>16666.66666666657</v>
      </c>
      <c r="C91" s="17">
        <f t="shared" si="9"/>
        <v>27.777777777777615</v>
      </c>
      <c r="D91" s="17">
        <f>IF(A91&lt;=$E$4,IF($H$6&gt;=A91,0,$E$8),0)</f>
        <v>1388.8888888888889</v>
      </c>
      <c r="E91" s="17">
        <f t="shared" si="7"/>
        <v>1416.6666666666665</v>
      </c>
      <c r="F91" s="17">
        <f t="shared" si="8"/>
        <v>15277.777777777681</v>
      </c>
    </row>
    <row r="92" spans="1:6" ht="15" customHeight="1" x14ac:dyDescent="0.2">
      <c r="A92" s="14">
        <v>74</v>
      </c>
      <c r="B92" s="17">
        <f t="shared" ref="B92:B102" si="10">F91</f>
        <v>15277.777777777681</v>
      </c>
      <c r="C92" s="17">
        <f t="shared" si="9"/>
        <v>25.462962962962802</v>
      </c>
      <c r="D92" s="17">
        <f t="shared" ref="D92:D97" si="11">IF(A92&lt;=$E$4,IF($H$6&gt;=A92,0,$E$8),0)</f>
        <v>1388.8888888888889</v>
      </c>
      <c r="E92" s="17">
        <f t="shared" ref="E92:E102" si="12">IF(A92&lt;=$E$4,D92+C92,0)</f>
        <v>1414.3518518518517</v>
      </c>
      <c r="F92" s="17">
        <f t="shared" ref="F92:F102" si="13">B92-D92</f>
        <v>13888.888888888792</v>
      </c>
    </row>
    <row r="93" spans="1:6" ht="15" customHeight="1" x14ac:dyDescent="0.2">
      <c r="A93" s="14">
        <v>75</v>
      </c>
      <c r="B93" s="17">
        <f t="shared" si="10"/>
        <v>13888.888888888792</v>
      </c>
      <c r="C93" s="17">
        <f t="shared" si="9"/>
        <v>23.148148148147985</v>
      </c>
      <c r="D93" s="17">
        <f t="shared" si="11"/>
        <v>1388.8888888888889</v>
      </c>
      <c r="E93" s="17">
        <f t="shared" si="12"/>
        <v>1412.037037037037</v>
      </c>
      <c r="F93" s="17">
        <f t="shared" si="13"/>
        <v>12499.999999999904</v>
      </c>
    </row>
    <row r="94" spans="1:6" ht="15" customHeight="1" x14ac:dyDescent="0.2">
      <c r="A94" s="14">
        <v>76</v>
      </c>
      <c r="B94" s="17">
        <f t="shared" si="10"/>
        <v>12499.999999999904</v>
      </c>
      <c r="C94" s="17">
        <f t="shared" si="9"/>
        <v>20.833333333333172</v>
      </c>
      <c r="D94" s="17">
        <f t="shared" si="11"/>
        <v>1388.8888888888889</v>
      </c>
      <c r="E94" s="17">
        <f t="shared" si="12"/>
        <v>1409.7222222222222</v>
      </c>
      <c r="F94" s="17">
        <f t="shared" si="13"/>
        <v>11111.111111111015</v>
      </c>
    </row>
    <row r="95" spans="1:6" ht="15" customHeight="1" x14ac:dyDescent="0.2">
      <c r="A95" s="14">
        <v>77</v>
      </c>
      <c r="B95" s="17">
        <f t="shared" si="10"/>
        <v>11111.111111111015</v>
      </c>
      <c r="C95" s="17">
        <f t="shared" si="9"/>
        <v>18.518518518518359</v>
      </c>
      <c r="D95" s="17">
        <f t="shared" si="11"/>
        <v>1388.8888888888889</v>
      </c>
      <c r="E95" s="17">
        <f t="shared" si="12"/>
        <v>1407.4074074074072</v>
      </c>
      <c r="F95" s="17">
        <f t="shared" si="13"/>
        <v>9722.2222222221262</v>
      </c>
    </row>
    <row r="96" spans="1:6" ht="15" customHeight="1" x14ac:dyDescent="0.2">
      <c r="A96" s="14">
        <v>78</v>
      </c>
      <c r="B96" s="17">
        <f t="shared" si="10"/>
        <v>9722.2222222221262</v>
      </c>
      <c r="C96" s="17">
        <f t="shared" si="9"/>
        <v>16.203703703703543</v>
      </c>
      <c r="D96" s="17">
        <f t="shared" si="11"/>
        <v>1388.8888888888889</v>
      </c>
      <c r="E96" s="17">
        <f t="shared" si="12"/>
        <v>1405.0925925925924</v>
      </c>
      <c r="F96" s="17">
        <f t="shared" si="13"/>
        <v>8333.3333333332375</v>
      </c>
    </row>
    <row r="97" spans="1:6" ht="15" customHeight="1" x14ac:dyDescent="0.2">
      <c r="A97" s="14">
        <v>79</v>
      </c>
      <c r="B97" s="17">
        <f t="shared" si="10"/>
        <v>8333.3333333332375</v>
      </c>
      <c r="C97" s="17">
        <f t="shared" si="9"/>
        <v>13.888888888888729</v>
      </c>
      <c r="D97" s="17">
        <f t="shared" si="11"/>
        <v>1388.8888888888889</v>
      </c>
      <c r="E97" s="17">
        <f t="shared" si="12"/>
        <v>1402.7777777777776</v>
      </c>
      <c r="F97" s="17">
        <f t="shared" si="13"/>
        <v>6944.4444444443488</v>
      </c>
    </row>
    <row r="98" spans="1:6" ht="15" customHeight="1" x14ac:dyDescent="0.2">
      <c r="A98" s="14">
        <v>80</v>
      </c>
      <c r="B98" s="17">
        <f t="shared" si="10"/>
        <v>6944.4444444443488</v>
      </c>
      <c r="C98" s="17">
        <f t="shared" si="9"/>
        <v>11.574074074073915</v>
      </c>
      <c r="D98" s="17">
        <f>IF(A98&lt;=$E$4,IF($H$6&gt;=A98,0,$E$8),0)</f>
        <v>1388.8888888888889</v>
      </c>
      <c r="E98" s="17">
        <f t="shared" si="12"/>
        <v>1400.4629629629628</v>
      </c>
      <c r="F98" s="17">
        <f t="shared" si="13"/>
        <v>5555.5555555554602</v>
      </c>
    </row>
    <row r="99" spans="1:6" ht="15" customHeight="1" x14ac:dyDescent="0.2">
      <c r="A99" s="14">
        <v>81</v>
      </c>
      <c r="B99" s="17">
        <f t="shared" si="10"/>
        <v>5555.5555555554602</v>
      </c>
      <c r="C99" s="17">
        <f t="shared" si="9"/>
        <v>9.2592592592591014</v>
      </c>
      <c r="D99" s="17">
        <f>IF(A99&lt;=$E$4,IF($H$6&gt;=A99,0,$E$8),0)</f>
        <v>1388.8888888888889</v>
      </c>
      <c r="E99" s="17">
        <f t="shared" si="12"/>
        <v>1398.148148148148</v>
      </c>
      <c r="F99" s="17">
        <f t="shared" si="13"/>
        <v>4166.6666666665715</v>
      </c>
    </row>
    <row r="100" spans="1:6" ht="15" customHeight="1" x14ac:dyDescent="0.2">
      <c r="A100" s="14">
        <v>82</v>
      </c>
      <c r="B100" s="17">
        <f t="shared" si="10"/>
        <v>4166.6666666665715</v>
      </c>
      <c r="C100" s="17">
        <f t="shared" si="9"/>
        <v>6.9444444444442857</v>
      </c>
      <c r="D100" s="17">
        <f>IF(A100&lt;=$E$4,IF($H$6&gt;=A100,0,$E$8),0)</f>
        <v>1388.8888888888889</v>
      </c>
      <c r="E100" s="17">
        <f t="shared" si="12"/>
        <v>1395.8333333333333</v>
      </c>
      <c r="F100" s="17">
        <f t="shared" si="13"/>
        <v>2777.7777777776828</v>
      </c>
    </row>
    <row r="101" spans="1:6" ht="15" customHeight="1" x14ac:dyDescent="0.2">
      <c r="A101" s="14">
        <v>83</v>
      </c>
      <c r="B101" s="17">
        <f t="shared" si="10"/>
        <v>2777.7777777776828</v>
      </c>
      <c r="C101" s="17">
        <f t="shared" si="9"/>
        <v>4.6296296296294717</v>
      </c>
      <c r="D101" s="17">
        <f>IF(A101&lt;=$E$4,IF($H$6&gt;=A101,0,$E$8),0)</f>
        <v>1388.8888888888889</v>
      </c>
      <c r="E101" s="17">
        <f t="shared" si="12"/>
        <v>1393.5185185185185</v>
      </c>
      <c r="F101" s="17">
        <f t="shared" si="13"/>
        <v>1388.8888888887939</v>
      </c>
    </row>
    <row r="102" spans="1:6" ht="15" customHeight="1" x14ac:dyDescent="0.2">
      <c r="A102" s="14">
        <v>84</v>
      </c>
      <c r="B102" s="17">
        <f t="shared" si="10"/>
        <v>1388.8888888887939</v>
      </c>
      <c r="C102" s="17">
        <f t="shared" si="9"/>
        <v>2.3148148148146563</v>
      </c>
      <c r="D102" s="17">
        <f>IF(A102&lt;=$E$4,IF($H$6&gt;=A102,0,$E$8),0)</f>
        <v>1388.8888888888889</v>
      </c>
      <c r="E102" s="17">
        <f t="shared" si="12"/>
        <v>1391.2037037037035</v>
      </c>
      <c r="F102" s="17">
        <f t="shared" si="13"/>
        <v>-9.5042196335271001E-11</v>
      </c>
    </row>
    <row r="103" spans="1:6" ht="15" customHeight="1" x14ac:dyDescent="0.2">
      <c r="A103" s="14">
        <v>85</v>
      </c>
      <c r="B103" s="17">
        <f t="shared" ref="B103:B138" si="14">F102</f>
        <v>-9.5042196335271001E-11</v>
      </c>
      <c r="C103" s="17">
        <f t="shared" si="9"/>
        <v>-1.58403660558785E-13</v>
      </c>
      <c r="D103" s="17">
        <f t="shared" ref="D103:D138" si="15">IF(A103&lt;=$E$4,IF($H$6&gt;=A103,0,$E$8),0)</f>
        <v>0</v>
      </c>
      <c r="E103" s="17">
        <f t="shared" ref="E103:E138" si="16">IF(A103&lt;=$E$4,D103+C103,0)</f>
        <v>0</v>
      </c>
      <c r="F103" s="17">
        <f t="shared" ref="F103:F138" si="17">B103-D103</f>
        <v>-9.5042196335271001E-11</v>
      </c>
    </row>
    <row r="104" spans="1:6" ht="15" customHeight="1" x14ac:dyDescent="0.2">
      <c r="A104" s="14">
        <v>86</v>
      </c>
      <c r="B104" s="17">
        <f t="shared" si="14"/>
        <v>-9.5042196335271001E-11</v>
      </c>
      <c r="C104" s="17">
        <f t="shared" si="9"/>
        <v>-1.58403660558785E-13</v>
      </c>
      <c r="D104" s="17">
        <f t="shared" si="15"/>
        <v>0</v>
      </c>
      <c r="E104" s="17">
        <f t="shared" si="16"/>
        <v>0</v>
      </c>
      <c r="F104" s="17">
        <f t="shared" si="17"/>
        <v>-9.5042196335271001E-11</v>
      </c>
    </row>
    <row r="105" spans="1:6" ht="15" customHeight="1" x14ac:dyDescent="0.2">
      <c r="A105" s="14">
        <v>87</v>
      </c>
      <c r="B105" s="17">
        <f t="shared" si="14"/>
        <v>-9.5042196335271001E-11</v>
      </c>
      <c r="C105" s="17">
        <f t="shared" si="9"/>
        <v>-1.58403660558785E-13</v>
      </c>
      <c r="D105" s="17">
        <f t="shared" si="15"/>
        <v>0</v>
      </c>
      <c r="E105" s="17">
        <f t="shared" si="16"/>
        <v>0</v>
      </c>
      <c r="F105" s="17">
        <f t="shared" si="17"/>
        <v>-9.5042196335271001E-11</v>
      </c>
    </row>
    <row r="106" spans="1:6" ht="15" customHeight="1" x14ac:dyDescent="0.2">
      <c r="A106" s="14">
        <v>88</v>
      </c>
      <c r="B106" s="17">
        <f t="shared" si="14"/>
        <v>-9.5042196335271001E-11</v>
      </c>
      <c r="C106" s="17">
        <f t="shared" si="9"/>
        <v>-1.58403660558785E-13</v>
      </c>
      <c r="D106" s="17">
        <f t="shared" si="15"/>
        <v>0</v>
      </c>
      <c r="E106" s="17">
        <f t="shared" si="16"/>
        <v>0</v>
      </c>
      <c r="F106" s="17">
        <f t="shared" si="17"/>
        <v>-9.5042196335271001E-11</v>
      </c>
    </row>
    <row r="107" spans="1:6" ht="15" customHeight="1" x14ac:dyDescent="0.2">
      <c r="A107" s="14">
        <v>89</v>
      </c>
      <c r="B107" s="17">
        <f t="shared" si="14"/>
        <v>-9.5042196335271001E-11</v>
      </c>
      <c r="C107" s="17">
        <f t="shared" si="9"/>
        <v>-1.58403660558785E-13</v>
      </c>
      <c r="D107" s="17">
        <f t="shared" si="15"/>
        <v>0</v>
      </c>
      <c r="E107" s="17">
        <f t="shared" si="16"/>
        <v>0</v>
      </c>
      <c r="F107" s="17">
        <f t="shared" si="17"/>
        <v>-9.5042196335271001E-11</v>
      </c>
    </row>
    <row r="108" spans="1:6" ht="15" customHeight="1" x14ac:dyDescent="0.2">
      <c r="A108" s="14">
        <v>90</v>
      </c>
      <c r="B108" s="17">
        <f t="shared" si="14"/>
        <v>-9.5042196335271001E-11</v>
      </c>
      <c r="C108" s="17">
        <f t="shared" si="9"/>
        <v>-1.58403660558785E-13</v>
      </c>
      <c r="D108" s="17">
        <f t="shared" si="15"/>
        <v>0</v>
      </c>
      <c r="E108" s="17">
        <f t="shared" si="16"/>
        <v>0</v>
      </c>
      <c r="F108" s="17">
        <f t="shared" si="17"/>
        <v>-9.5042196335271001E-11</v>
      </c>
    </row>
    <row r="109" spans="1:6" ht="15" customHeight="1" x14ac:dyDescent="0.2">
      <c r="A109" s="14">
        <v>91</v>
      </c>
      <c r="B109" s="17">
        <f t="shared" si="14"/>
        <v>-9.5042196335271001E-11</v>
      </c>
      <c r="C109" s="17">
        <f t="shared" si="9"/>
        <v>-1.58403660558785E-13</v>
      </c>
      <c r="D109" s="17">
        <f t="shared" si="15"/>
        <v>0</v>
      </c>
      <c r="E109" s="17">
        <f t="shared" si="16"/>
        <v>0</v>
      </c>
      <c r="F109" s="17">
        <f t="shared" si="17"/>
        <v>-9.5042196335271001E-11</v>
      </c>
    </row>
    <row r="110" spans="1:6" ht="15" customHeight="1" x14ac:dyDescent="0.2">
      <c r="A110" s="14">
        <v>92</v>
      </c>
      <c r="B110" s="17">
        <f t="shared" si="14"/>
        <v>-9.5042196335271001E-11</v>
      </c>
      <c r="C110" s="17">
        <f t="shared" si="9"/>
        <v>-1.58403660558785E-13</v>
      </c>
      <c r="D110" s="17">
        <f t="shared" si="15"/>
        <v>0</v>
      </c>
      <c r="E110" s="17">
        <f t="shared" si="16"/>
        <v>0</v>
      </c>
      <c r="F110" s="17">
        <f t="shared" si="17"/>
        <v>-9.5042196335271001E-11</v>
      </c>
    </row>
    <row r="111" spans="1:6" ht="15" customHeight="1" x14ac:dyDescent="0.2">
      <c r="A111" s="14">
        <v>93</v>
      </c>
      <c r="B111" s="17">
        <f t="shared" si="14"/>
        <v>-9.5042196335271001E-11</v>
      </c>
      <c r="C111" s="17">
        <f t="shared" si="9"/>
        <v>-1.58403660558785E-13</v>
      </c>
      <c r="D111" s="17">
        <f t="shared" si="15"/>
        <v>0</v>
      </c>
      <c r="E111" s="17">
        <f t="shared" si="16"/>
        <v>0</v>
      </c>
      <c r="F111" s="17">
        <f t="shared" si="17"/>
        <v>-9.5042196335271001E-11</v>
      </c>
    </row>
    <row r="112" spans="1:6" ht="15" customHeight="1" x14ac:dyDescent="0.2">
      <c r="A112" s="14">
        <v>94</v>
      </c>
      <c r="B112" s="17">
        <f t="shared" si="14"/>
        <v>-9.5042196335271001E-11</v>
      </c>
      <c r="C112" s="17">
        <f t="shared" si="9"/>
        <v>-1.58403660558785E-13</v>
      </c>
      <c r="D112" s="17">
        <f t="shared" si="15"/>
        <v>0</v>
      </c>
      <c r="E112" s="17">
        <f t="shared" si="16"/>
        <v>0</v>
      </c>
      <c r="F112" s="17">
        <f t="shared" si="17"/>
        <v>-9.5042196335271001E-11</v>
      </c>
    </row>
    <row r="113" spans="1:6" ht="15" customHeight="1" x14ac:dyDescent="0.2">
      <c r="A113" s="14">
        <v>95</v>
      </c>
      <c r="B113" s="17">
        <f t="shared" si="14"/>
        <v>-9.5042196335271001E-11</v>
      </c>
      <c r="C113" s="17">
        <f t="shared" si="9"/>
        <v>-1.58403660558785E-13</v>
      </c>
      <c r="D113" s="17">
        <f t="shared" si="15"/>
        <v>0</v>
      </c>
      <c r="E113" s="17">
        <f t="shared" si="16"/>
        <v>0</v>
      </c>
      <c r="F113" s="17">
        <f t="shared" si="17"/>
        <v>-9.5042196335271001E-11</v>
      </c>
    </row>
    <row r="114" spans="1:6" ht="15" customHeight="1" x14ac:dyDescent="0.2">
      <c r="A114" s="14">
        <v>96</v>
      </c>
      <c r="B114" s="17">
        <f t="shared" si="14"/>
        <v>-9.5042196335271001E-11</v>
      </c>
      <c r="C114" s="17">
        <f t="shared" si="9"/>
        <v>-1.58403660558785E-13</v>
      </c>
      <c r="D114" s="17">
        <f t="shared" si="15"/>
        <v>0</v>
      </c>
      <c r="E114" s="17">
        <f t="shared" si="16"/>
        <v>0</v>
      </c>
      <c r="F114" s="17">
        <f t="shared" si="17"/>
        <v>-9.5042196335271001E-11</v>
      </c>
    </row>
    <row r="115" spans="1:6" ht="15" customHeight="1" x14ac:dyDescent="0.2">
      <c r="A115" s="14">
        <v>97</v>
      </c>
      <c r="B115" s="17">
        <f t="shared" si="14"/>
        <v>-9.5042196335271001E-11</v>
      </c>
      <c r="C115" s="17">
        <f t="shared" si="9"/>
        <v>-1.58403660558785E-13</v>
      </c>
      <c r="D115" s="17">
        <f t="shared" si="15"/>
        <v>0</v>
      </c>
      <c r="E115" s="17">
        <f t="shared" si="16"/>
        <v>0</v>
      </c>
      <c r="F115" s="17">
        <f t="shared" si="17"/>
        <v>-9.5042196335271001E-11</v>
      </c>
    </row>
    <row r="116" spans="1:6" ht="15" customHeight="1" x14ac:dyDescent="0.2">
      <c r="A116" s="14">
        <v>98</v>
      </c>
      <c r="B116" s="17">
        <f t="shared" si="14"/>
        <v>-9.5042196335271001E-11</v>
      </c>
      <c r="C116" s="17">
        <f t="shared" si="9"/>
        <v>-1.58403660558785E-13</v>
      </c>
      <c r="D116" s="17">
        <f t="shared" si="15"/>
        <v>0</v>
      </c>
      <c r="E116" s="17">
        <f t="shared" si="16"/>
        <v>0</v>
      </c>
      <c r="F116" s="17">
        <f t="shared" si="17"/>
        <v>-9.5042196335271001E-11</v>
      </c>
    </row>
    <row r="117" spans="1:6" ht="15" customHeight="1" x14ac:dyDescent="0.2">
      <c r="A117" s="14">
        <v>99</v>
      </c>
      <c r="B117" s="17">
        <f t="shared" si="14"/>
        <v>-9.5042196335271001E-11</v>
      </c>
      <c r="C117" s="17">
        <f t="shared" si="9"/>
        <v>-1.58403660558785E-13</v>
      </c>
      <c r="D117" s="17">
        <f t="shared" si="15"/>
        <v>0</v>
      </c>
      <c r="E117" s="17">
        <f t="shared" si="16"/>
        <v>0</v>
      </c>
      <c r="F117" s="17">
        <f t="shared" si="17"/>
        <v>-9.5042196335271001E-11</v>
      </c>
    </row>
    <row r="118" spans="1:6" ht="15" customHeight="1" x14ac:dyDescent="0.2">
      <c r="A118" s="14">
        <v>100</v>
      </c>
      <c r="B118" s="17">
        <f t="shared" si="14"/>
        <v>-9.5042196335271001E-11</v>
      </c>
      <c r="C118" s="17">
        <f t="shared" si="9"/>
        <v>-1.58403660558785E-13</v>
      </c>
      <c r="D118" s="17">
        <f t="shared" si="15"/>
        <v>0</v>
      </c>
      <c r="E118" s="17">
        <f t="shared" si="16"/>
        <v>0</v>
      </c>
      <c r="F118" s="17">
        <f t="shared" si="17"/>
        <v>-9.5042196335271001E-11</v>
      </c>
    </row>
    <row r="119" spans="1:6" ht="15" customHeight="1" x14ac:dyDescent="0.2">
      <c r="A119" s="14">
        <v>101</v>
      </c>
      <c r="B119" s="17">
        <f t="shared" si="14"/>
        <v>-9.5042196335271001E-11</v>
      </c>
      <c r="C119" s="17">
        <f t="shared" si="9"/>
        <v>-1.58403660558785E-13</v>
      </c>
      <c r="D119" s="17">
        <f t="shared" si="15"/>
        <v>0</v>
      </c>
      <c r="E119" s="17">
        <f t="shared" si="16"/>
        <v>0</v>
      </c>
      <c r="F119" s="17">
        <f t="shared" si="17"/>
        <v>-9.5042196335271001E-11</v>
      </c>
    </row>
    <row r="120" spans="1:6" ht="15" customHeight="1" x14ac:dyDescent="0.2">
      <c r="A120" s="14">
        <v>102</v>
      </c>
      <c r="B120" s="17">
        <f t="shared" si="14"/>
        <v>-9.5042196335271001E-11</v>
      </c>
      <c r="C120" s="17">
        <f t="shared" si="9"/>
        <v>-1.58403660558785E-13</v>
      </c>
      <c r="D120" s="17">
        <f t="shared" si="15"/>
        <v>0</v>
      </c>
      <c r="E120" s="17">
        <f t="shared" si="16"/>
        <v>0</v>
      </c>
      <c r="F120" s="17">
        <f t="shared" si="17"/>
        <v>-9.5042196335271001E-11</v>
      </c>
    </row>
    <row r="121" spans="1:6" ht="15" customHeight="1" x14ac:dyDescent="0.2">
      <c r="A121" s="14">
        <v>103</v>
      </c>
      <c r="B121" s="17">
        <f t="shared" si="14"/>
        <v>-9.5042196335271001E-11</v>
      </c>
      <c r="C121" s="17">
        <f t="shared" si="9"/>
        <v>-1.58403660558785E-13</v>
      </c>
      <c r="D121" s="17">
        <f t="shared" si="15"/>
        <v>0</v>
      </c>
      <c r="E121" s="17">
        <f t="shared" si="16"/>
        <v>0</v>
      </c>
      <c r="F121" s="17">
        <f t="shared" si="17"/>
        <v>-9.5042196335271001E-11</v>
      </c>
    </row>
    <row r="122" spans="1:6" ht="15" customHeight="1" x14ac:dyDescent="0.2">
      <c r="A122" s="14">
        <v>104</v>
      </c>
      <c r="B122" s="17">
        <f t="shared" si="14"/>
        <v>-9.5042196335271001E-11</v>
      </c>
      <c r="C122" s="17">
        <f t="shared" si="9"/>
        <v>-1.58403660558785E-13</v>
      </c>
      <c r="D122" s="17">
        <f t="shared" si="15"/>
        <v>0</v>
      </c>
      <c r="E122" s="17">
        <f t="shared" si="16"/>
        <v>0</v>
      </c>
      <c r="F122" s="17">
        <f t="shared" si="17"/>
        <v>-9.5042196335271001E-11</v>
      </c>
    </row>
    <row r="123" spans="1:6" ht="15" customHeight="1" x14ac:dyDescent="0.2">
      <c r="A123" s="14">
        <v>105</v>
      </c>
      <c r="B123" s="17">
        <f t="shared" si="14"/>
        <v>-9.5042196335271001E-11</v>
      </c>
      <c r="C123" s="17">
        <f t="shared" si="9"/>
        <v>-1.58403660558785E-13</v>
      </c>
      <c r="D123" s="17">
        <f t="shared" si="15"/>
        <v>0</v>
      </c>
      <c r="E123" s="17">
        <f t="shared" si="16"/>
        <v>0</v>
      </c>
      <c r="F123" s="17">
        <f t="shared" si="17"/>
        <v>-9.5042196335271001E-11</v>
      </c>
    </row>
    <row r="124" spans="1:6" ht="15" customHeight="1" x14ac:dyDescent="0.2">
      <c r="A124" s="14">
        <v>106</v>
      </c>
      <c r="B124" s="17">
        <f t="shared" si="14"/>
        <v>-9.5042196335271001E-11</v>
      </c>
      <c r="C124" s="17">
        <f t="shared" si="9"/>
        <v>-1.58403660558785E-13</v>
      </c>
      <c r="D124" s="17">
        <f t="shared" si="15"/>
        <v>0</v>
      </c>
      <c r="E124" s="17">
        <f t="shared" si="16"/>
        <v>0</v>
      </c>
      <c r="F124" s="17">
        <f t="shared" si="17"/>
        <v>-9.5042196335271001E-11</v>
      </c>
    </row>
    <row r="125" spans="1:6" ht="15" customHeight="1" x14ac:dyDescent="0.2">
      <c r="A125" s="14">
        <v>107</v>
      </c>
      <c r="B125" s="17">
        <f t="shared" si="14"/>
        <v>-9.5042196335271001E-11</v>
      </c>
      <c r="C125" s="17">
        <f t="shared" si="9"/>
        <v>-1.58403660558785E-13</v>
      </c>
      <c r="D125" s="17">
        <f t="shared" si="15"/>
        <v>0</v>
      </c>
      <c r="E125" s="17">
        <f t="shared" si="16"/>
        <v>0</v>
      </c>
      <c r="F125" s="17">
        <f t="shared" si="17"/>
        <v>-9.5042196335271001E-11</v>
      </c>
    </row>
    <row r="126" spans="1:6" ht="15" customHeight="1" x14ac:dyDescent="0.2">
      <c r="A126" s="14">
        <v>108</v>
      </c>
      <c r="B126" s="17">
        <f t="shared" si="14"/>
        <v>-9.5042196335271001E-11</v>
      </c>
      <c r="C126" s="17">
        <f t="shared" si="9"/>
        <v>-1.58403660558785E-13</v>
      </c>
      <c r="D126" s="17">
        <f t="shared" si="15"/>
        <v>0</v>
      </c>
      <c r="E126" s="17">
        <f t="shared" si="16"/>
        <v>0</v>
      </c>
      <c r="F126" s="17">
        <f t="shared" si="17"/>
        <v>-9.5042196335271001E-11</v>
      </c>
    </row>
    <row r="127" spans="1:6" ht="15" customHeight="1" x14ac:dyDescent="0.2">
      <c r="A127" s="14">
        <v>109</v>
      </c>
      <c r="B127" s="17">
        <f t="shared" si="14"/>
        <v>-9.5042196335271001E-11</v>
      </c>
      <c r="C127" s="17">
        <f t="shared" si="9"/>
        <v>-1.58403660558785E-13</v>
      </c>
      <c r="D127" s="17">
        <f t="shared" si="15"/>
        <v>0</v>
      </c>
      <c r="E127" s="17">
        <f t="shared" si="16"/>
        <v>0</v>
      </c>
      <c r="F127" s="17">
        <f t="shared" si="17"/>
        <v>-9.5042196335271001E-11</v>
      </c>
    </row>
    <row r="128" spans="1:6" ht="15" customHeight="1" x14ac:dyDescent="0.2">
      <c r="A128" s="14">
        <v>110</v>
      </c>
      <c r="B128" s="17">
        <f t="shared" si="14"/>
        <v>-9.5042196335271001E-11</v>
      </c>
      <c r="C128" s="17">
        <f t="shared" si="9"/>
        <v>-1.58403660558785E-13</v>
      </c>
      <c r="D128" s="17">
        <f t="shared" si="15"/>
        <v>0</v>
      </c>
      <c r="E128" s="17">
        <f t="shared" si="16"/>
        <v>0</v>
      </c>
      <c r="F128" s="17">
        <f t="shared" si="17"/>
        <v>-9.5042196335271001E-11</v>
      </c>
    </row>
    <row r="129" spans="1:6" ht="15" customHeight="1" x14ac:dyDescent="0.2">
      <c r="A129" s="14">
        <v>111</v>
      </c>
      <c r="B129" s="17">
        <f t="shared" si="14"/>
        <v>-9.5042196335271001E-11</v>
      </c>
      <c r="C129" s="17">
        <f t="shared" si="9"/>
        <v>-1.58403660558785E-13</v>
      </c>
      <c r="D129" s="17">
        <f t="shared" si="15"/>
        <v>0</v>
      </c>
      <c r="E129" s="17">
        <f t="shared" si="16"/>
        <v>0</v>
      </c>
      <c r="F129" s="17">
        <f t="shared" si="17"/>
        <v>-9.5042196335271001E-11</v>
      </c>
    </row>
    <row r="130" spans="1:6" ht="15" customHeight="1" x14ac:dyDescent="0.2">
      <c r="A130" s="14">
        <v>112</v>
      </c>
      <c r="B130" s="17">
        <f t="shared" si="14"/>
        <v>-9.5042196335271001E-11</v>
      </c>
      <c r="C130" s="17">
        <f t="shared" si="9"/>
        <v>-1.58403660558785E-13</v>
      </c>
      <c r="D130" s="17">
        <f t="shared" si="15"/>
        <v>0</v>
      </c>
      <c r="E130" s="17">
        <f t="shared" si="16"/>
        <v>0</v>
      </c>
      <c r="F130" s="17">
        <f t="shared" si="17"/>
        <v>-9.5042196335271001E-11</v>
      </c>
    </row>
    <row r="131" spans="1:6" ht="15" customHeight="1" x14ac:dyDescent="0.2">
      <c r="A131" s="14">
        <v>113</v>
      </c>
      <c r="B131" s="17">
        <f t="shared" si="14"/>
        <v>-9.5042196335271001E-11</v>
      </c>
      <c r="C131" s="17">
        <f t="shared" si="9"/>
        <v>-1.58403660558785E-13</v>
      </c>
      <c r="D131" s="17">
        <f t="shared" si="15"/>
        <v>0</v>
      </c>
      <c r="E131" s="17">
        <f t="shared" si="16"/>
        <v>0</v>
      </c>
      <c r="F131" s="17">
        <f t="shared" si="17"/>
        <v>-9.5042196335271001E-11</v>
      </c>
    </row>
    <row r="132" spans="1:6" ht="15" customHeight="1" x14ac:dyDescent="0.2">
      <c r="A132" s="14">
        <v>114</v>
      </c>
      <c r="B132" s="17">
        <f t="shared" si="14"/>
        <v>-9.5042196335271001E-11</v>
      </c>
      <c r="C132" s="17">
        <f t="shared" si="9"/>
        <v>-1.58403660558785E-13</v>
      </c>
      <c r="D132" s="17">
        <f t="shared" si="15"/>
        <v>0</v>
      </c>
      <c r="E132" s="17">
        <f t="shared" si="16"/>
        <v>0</v>
      </c>
      <c r="F132" s="17">
        <f t="shared" si="17"/>
        <v>-9.5042196335271001E-11</v>
      </c>
    </row>
    <row r="133" spans="1:6" ht="15" customHeight="1" x14ac:dyDescent="0.2">
      <c r="A133" s="14">
        <v>115</v>
      </c>
      <c r="B133" s="17">
        <f t="shared" si="14"/>
        <v>-9.5042196335271001E-11</v>
      </c>
      <c r="C133" s="17">
        <f t="shared" si="9"/>
        <v>-1.58403660558785E-13</v>
      </c>
      <c r="D133" s="17">
        <f t="shared" si="15"/>
        <v>0</v>
      </c>
      <c r="E133" s="17">
        <f t="shared" si="16"/>
        <v>0</v>
      </c>
      <c r="F133" s="17">
        <f t="shared" si="17"/>
        <v>-9.5042196335271001E-11</v>
      </c>
    </row>
    <row r="134" spans="1:6" ht="15" customHeight="1" x14ac:dyDescent="0.2">
      <c r="A134" s="14">
        <v>116</v>
      </c>
      <c r="B134" s="17">
        <f t="shared" si="14"/>
        <v>-9.5042196335271001E-11</v>
      </c>
      <c r="C134" s="17">
        <f t="shared" si="9"/>
        <v>-1.58403660558785E-13</v>
      </c>
      <c r="D134" s="17">
        <f t="shared" si="15"/>
        <v>0</v>
      </c>
      <c r="E134" s="17">
        <f t="shared" si="16"/>
        <v>0</v>
      </c>
      <c r="F134" s="17">
        <f t="shared" si="17"/>
        <v>-9.5042196335271001E-11</v>
      </c>
    </row>
    <row r="135" spans="1:6" ht="15" customHeight="1" x14ac:dyDescent="0.2">
      <c r="A135" s="14">
        <v>117</v>
      </c>
      <c r="B135" s="17">
        <f t="shared" si="14"/>
        <v>-9.5042196335271001E-11</v>
      </c>
      <c r="C135" s="17">
        <f t="shared" si="9"/>
        <v>-1.58403660558785E-13</v>
      </c>
      <c r="D135" s="17">
        <f t="shared" si="15"/>
        <v>0</v>
      </c>
      <c r="E135" s="17">
        <f t="shared" si="16"/>
        <v>0</v>
      </c>
      <c r="F135" s="17">
        <f t="shared" si="17"/>
        <v>-9.5042196335271001E-11</v>
      </c>
    </row>
    <row r="136" spans="1:6" ht="15" customHeight="1" x14ac:dyDescent="0.2">
      <c r="A136" s="14">
        <v>118</v>
      </c>
      <c r="B136" s="17">
        <f t="shared" si="14"/>
        <v>-9.5042196335271001E-11</v>
      </c>
      <c r="C136" s="17">
        <f t="shared" si="9"/>
        <v>-1.58403660558785E-13</v>
      </c>
      <c r="D136" s="17">
        <f t="shared" si="15"/>
        <v>0</v>
      </c>
      <c r="E136" s="17">
        <f t="shared" si="16"/>
        <v>0</v>
      </c>
      <c r="F136" s="17">
        <f t="shared" si="17"/>
        <v>-9.5042196335271001E-11</v>
      </c>
    </row>
    <row r="137" spans="1:6" ht="15" customHeight="1" x14ac:dyDescent="0.2">
      <c r="A137" s="14">
        <v>119</v>
      </c>
      <c r="B137" s="17">
        <f t="shared" si="14"/>
        <v>-9.5042196335271001E-11</v>
      </c>
      <c r="C137" s="17">
        <f t="shared" si="9"/>
        <v>-1.58403660558785E-13</v>
      </c>
      <c r="D137" s="17">
        <f t="shared" si="15"/>
        <v>0</v>
      </c>
      <c r="E137" s="17">
        <f t="shared" si="16"/>
        <v>0</v>
      </c>
      <c r="F137" s="17">
        <f t="shared" si="17"/>
        <v>-9.5042196335271001E-11</v>
      </c>
    </row>
    <row r="138" spans="1:6" ht="15" customHeight="1" thickBot="1" x14ac:dyDescent="0.25">
      <c r="A138" s="23">
        <v>120</v>
      </c>
      <c r="B138" s="24">
        <f t="shared" si="14"/>
        <v>-9.5042196335271001E-11</v>
      </c>
      <c r="C138" s="17">
        <f t="shared" si="9"/>
        <v>-1.58403660558785E-13</v>
      </c>
      <c r="D138" s="24">
        <f t="shared" si="15"/>
        <v>0</v>
      </c>
      <c r="E138" s="24">
        <f t="shared" si="16"/>
        <v>0</v>
      </c>
      <c r="F138" s="24">
        <f t="shared" si="17"/>
        <v>-9.5042196335271001E-11</v>
      </c>
    </row>
    <row r="139" spans="1:6" ht="16.5" customHeight="1" x14ac:dyDescent="0.25">
      <c r="B139" s="22" t="s">
        <v>15</v>
      </c>
      <c r="C139" s="21">
        <f>SUM(C19:C138)</f>
        <v>8083.3333333333267</v>
      </c>
      <c r="D139" s="21">
        <f>SUM(D19:D138)</f>
        <v>100000.00000000009</v>
      </c>
      <c r="E139" s="21">
        <f>SUM(E19:E138)</f>
        <v>108083.33333333334</v>
      </c>
      <c r="F139" s="18"/>
    </row>
    <row r="140" spans="1:6" ht="15" customHeight="1" x14ac:dyDescent="0.2"/>
  </sheetData>
  <sheetProtection password="DD2F" sheet="1"/>
  <mergeCells count="8">
    <mergeCell ref="A17:F17"/>
    <mergeCell ref="A3:D3"/>
    <mergeCell ref="A4:D4"/>
    <mergeCell ref="A6:D6"/>
    <mergeCell ref="A8:D8"/>
    <mergeCell ref="A12:D12"/>
    <mergeCell ref="A13:D13"/>
    <mergeCell ref="A10:D10"/>
  </mergeCells>
  <phoneticPr fontId="0" type="noConversion"/>
  <pageMargins left="0.75" right="0.75" top="1" bottom="1" header="0.5" footer="0.5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Fundusz Górnośląski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Zbróg</dc:creator>
  <cp:lastModifiedBy>Grzegorz Cłapiński</cp:lastModifiedBy>
  <cp:lastPrinted>2010-10-21T08:11:33Z</cp:lastPrinted>
  <dcterms:created xsi:type="dcterms:W3CDTF">2009-01-08T13:12:39Z</dcterms:created>
  <dcterms:modified xsi:type="dcterms:W3CDTF">2025-01-16T10:37:51Z</dcterms:modified>
</cp:coreProperties>
</file>