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glowacka\Desktop\kalkulatory pożyczkowe\rozwojowa_UO138\"/>
    </mc:Choice>
  </mc:AlternateContent>
  <bookViews>
    <workbookView xWindow="0" yWindow="0" windowWidth="23232" windowHeight="9264"/>
  </bookViews>
  <sheets>
    <sheet name="Arkusz1" sheetId="1" r:id="rId1"/>
  </sheets>
  <calcPr calcId="162913"/>
</workbook>
</file>

<file path=xl/calcChain.xml><?xml version="1.0" encoding="utf-8"?>
<calcChain xmlns="http://schemas.openxmlformats.org/spreadsheetml/2006/main">
  <c r="E10" i="1" l="1"/>
  <c r="A10" i="1"/>
  <c r="H6" i="1"/>
  <c r="E8" i="1" s="1"/>
  <c r="D107" i="1"/>
  <c r="B19" i="1"/>
  <c r="D22" i="1"/>
  <c r="D24" i="1"/>
  <c r="D134" i="1"/>
  <c r="D137" i="1"/>
  <c r="D103" i="1"/>
  <c r="D116" i="1"/>
  <c r="D108" i="1"/>
  <c r="D113" i="1"/>
  <c r="D117" i="1"/>
  <c r="D138" i="1"/>
  <c r="D114" i="1"/>
  <c r="D125" i="1"/>
  <c r="D126" i="1"/>
  <c r="D131" i="1"/>
  <c r="D119" i="1"/>
  <c r="D130" i="1"/>
  <c r="D129" i="1"/>
  <c r="D118" i="1"/>
  <c r="D136" i="1"/>
  <c r="D128" i="1"/>
  <c r="D112" i="1"/>
  <c r="D105" i="1"/>
  <c r="D120" i="1"/>
  <c r="D127" i="1"/>
  <c r="D124" i="1"/>
  <c r="D23" i="1"/>
  <c r="D132" i="1"/>
  <c r="D109" i="1"/>
  <c r="D104" i="1"/>
  <c r="D121" i="1"/>
  <c r="D106" i="1"/>
  <c r="D123" i="1"/>
  <c r="D115" i="1"/>
  <c r="D110" i="1"/>
  <c r="D135" i="1"/>
  <c r="D30" i="1"/>
  <c r="D122" i="1"/>
  <c r="D133" i="1"/>
  <c r="D111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D53" i="1" l="1"/>
  <c r="D59" i="1"/>
  <c r="D38" i="1"/>
  <c r="D102" i="1"/>
  <c r="D99" i="1"/>
  <c r="D56" i="1"/>
  <c r="D75" i="1"/>
  <c r="D36" i="1"/>
  <c r="D80" i="1"/>
  <c r="D33" i="1"/>
  <c r="D28" i="1"/>
  <c r="D77" i="1"/>
  <c r="D29" i="1"/>
  <c r="D47" i="1"/>
  <c r="D50" i="1"/>
  <c r="D20" i="1"/>
  <c r="D66" i="1"/>
  <c r="D40" i="1"/>
  <c r="D62" i="1"/>
  <c r="D94" i="1"/>
  <c r="D76" i="1"/>
  <c r="D52" i="1"/>
  <c r="D78" i="1"/>
  <c r="D69" i="1"/>
  <c r="D97" i="1"/>
  <c r="D42" i="1"/>
  <c r="D46" i="1"/>
  <c r="D70" i="1"/>
  <c r="D51" i="1"/>
  <c r="D25" i="1"/>
  <c r="D49" i="1"/>
  <c r="D73" i="1"/>
  <c r="D41" i="1"/>
  <c r="D98" i="1"/>
  <c r="D71" i="1"/>
  <c r="D65" i="1"/>
  <c r="D44" i="1"/>
  <c r="D21" i="1"/>
  <c r="D67" i="1"/>
  <c r="D95" i="1"/>
  <c r="D37" i="1"/>
  <c r="D72" i="1"/>
  <c r="D89" i="1"/>
  <c r="D100" i="1"/>
  <c r="D35" i="1"/>
  <c r="D27" i="1"/>
  <c r="D90" i="1"/>
  <c r="D57" i="1"/>
  <c r="D54" i="1"/>
  <c r="D31" i="1"/>
  <c r="D81" i="1"/>
  <c r="D55" i="1"/>
  <c r="D91" i="1"/>
  <c r="D68" i="1"/>
  <c r="D88" i="1"/>
  <c r="D83" i="1"/>
  <c r="D96" i="1"/>
  <c r="D45" i="1"/>
  <c r="D19" i="1"/>
  <c r="D101" i="1"/>
  <c r="D82" i="1"/>
  <c r="D87" i="1"/>
  <c r="D85" i="1"/>
  <c r="D48" i="1"/>
  <c r="D60" i="1"/>
  <c r="D93" i="1"/>
  <c r="D43" i="1"/>
  <c r="D34" i="1"/>
  <c r="D92" i="1"/>
  <c r="D32" i="1"/>
  <c r="D74" i="1"/>
  <c r="D63" i="1"/>
  <c r="D39" i="1"/>
  <c r="D86" i="1"/>
  <c r="D79" i="1"/>
  <c r="D58" i="1"/>
  <c r="D26" i="1"/>
  <c r="D84" i="1"/>
  <c r="D64" i="1"/>
  <c r="D61" i="1"/>
  <c r="C19" i="1"/>
  <c r="E19" i="1" l="1"/>
  <c r="D139" i="1"/>
  <c r="F19" i="1"/>
  <c r="B20" i="1" s="1"/>
  <c r="F20" i="1" l="1"/>
  <c r="B21" i="1" s="1"/>
  <c r="C20" i="1"/>
  <c r="E20" i="1" l="1"/>
  <c r="F21" i="1"/>
  <c r="B22" i="1" s="1"/>
  <c r="C21" i="1"/>
  <c r="E21" i="1" s="1"/>
  <c r="F22" i="1" l="1"/>
  <c r="B23" i="1" s="1"/>
  <c r="C22" i="1"/>
  <c r="E22" i="1" s="1"/>
  <c r="F23" i="1" l="1"/>
  <c r="B24" i="1" s="1"/>
  <c r="C23" i="1"/>
  <c r="E23" i="1" s="1"/>
  <c r="F24" i="1" l="1"/>
  <c r="B25" i="1" s="1"/>
  <c r="C24" i="1"/>
  <c r="E24" i="1" l="1"/>
  <c r="C25" i="1"/>
  <c r="E25" i="1" s="1"/>
  <c r="F25" i="1"/>
  <c r="B26" i="1" s="1"/>
  <c r="F26" i="1" l="1"/>
  <c r="B27" i="1" s="1"/>
  <c r="C26" i="1"/>
  <c r="E26" i="1" s="1"/>
  <c r="F27" i="1" l="1"/>
  <c r="B28" i="1" s="1"/>
  <c r="C27" i="1"/>
  <c r="E27" i="1" s="1"/>
  <c r="F28" i="1" l="1"/>
  <c r="B29" i="1" s="1"/>
  <c r="C28" i="1"/>
  <c r="E28" i="1" s="1"/>
  <c r="F29" i="1" l="1"/>
  <c r="B30" i="1" s="1"/>
  <c r="C29" i="1"/>
  <c r="E29" i="1" s="1"/>
  <c r="F30" i="1" l="1"/>
  <c r="B31" i="1" s="1"/>
  <c r="C30" i="1"/>
  <c r="E30" i="1" s="1"/>
  <c r="F31" i="1" l="1"/>
  <c r="B32" i="1" s="1"/>
  <c r="C31" i="1"/>
  <c r="E31" i="1" s="1"/>
  <c r="F32" i="1" l="1"/>
  <c r="B33" i="1" s="1"/>
  <c r="C32" i="1"/>
  <c r="E32" i="1" s="1"/>
  <c r="F33" i="1" l="1"/>
  <c r="B34" i="1" s="1"/>
  <c r="C33" i="1"/>
  <c r="E33" i="1" s="1"/>
  <c r="F34" i="1" l="1"/>
  <c r="B35" i="1" s="1"/>
  <c r="C34" i="1"/>
  <c r="E34" i="1" s="1"/>
  <c r="F35" i="1" l="1"/>
  <c r="B36" i="1" s="1"/>
  <c r="C35" i="1"/>
  <c r="E35" i="1" s="1"/>
  <c r="F36" i="1" l="1"/>
  <c r="B37" i="1" s="1"/>
  <c r="C36" i="1"/>
  <c r="E36" i="1" s="1"/>
  <c r="F37" i="1" l="1"/>
  <c r="B38" i="1" s="1"/>
  <c r="C37" i="1"/>
  <c r="E37" i="1" s="1"/>
  <c r="F38" i="1" l="1"/>
  <c r="B39" i="1" s="1"/>
  <c r="C38" i="1"/>
  <c r="E38" i="1" s="1"/>
  <c r="F39" i="1" l="1"/>
  <c r="B40" i="1" s="1"/>
  <c r="C39" i="1"/>
  <c r="E39" i="1" s="1"/>
  <c r="C40" i="1" l="1"/>
  <c r="E40" i="1" s="1"/>
  <c r="F40" i="1"/>
  <c r="B41" i="1" s="1"/>
  <c r="F41" i="1" l="1"/>
  <c r="B42" i="1" s="1"/>
  <c r="C41" i="1"/>
  <c r="E41" i="1" s="1"/>
  <c r="F42" i="1" l="1"/>
  <c r="B43" i="1" s="1"/>
  <c r="C42" i="1"/>
  <c r="E42" i="1" s="1"/>
  <c r="F43" i="1" l="1"/>
  <c r="B44" i="1" s="1"/>
  <c r="C43" i="1"/>
  <c r="E43" i="1" s="1"/>
  <c r="F44" i="1" l="1"/>
  <c r="B45" i="1" s="1"/>
  <c r="C44" i="1"/>
  <c r="E44" i="1" s="1"/>
  <c r="F45" i="1" l="1"/>
  <c r="B46" i="1" s="1"/>
  <c r="C45" i="1"/>
  <c r="E45" i="1" s="1"/>
  <c r="F46" i="1" l="1"/>
  <c r="B47" i="1" s="1"/>
  <c r="C46" i="1"/>
  <c r="E46" i="1" s="1"/>
  <c r="F47" i="1" l="1"/>
  <c r="B48" i="1" s="1"/>
  <c r="C47" i="1"/>
  <c r="E47" i="1" s="1"/>
  <c r="F48" i="1" l="1"/>
  <c r="B49" i="1" s="1"/>
  <c r="C48" i="1"/>
  <c r="E48" i="1" s="1"/>
  <c r="F49" i="1" l="1"/>
  <c r="B50" i="1" s="1"/>
  <c r="C49" i="1"/>
  <c r="E49" i="1" s="1"/>
  <c r="F50" i="1" l="1"/>
  <c r="B51" i="1" s="1"/>
  <c r="C50" i="1"/>
  <c r="E50" i="1" s="1"/>
  <c r="C51" i="1" l="1"/>
  <c r="E51" i="1" s="1"/>
  <c r="F51" i="1"/>
  <c r="B52" i="1" s="1"/>
  <c r="F52" i="1" l="1"/>
  <c r="B53" i="1" s="1"/>
  <c r="C52" i="1"/>
  <c r="E52" i="1" s="1"/>
  <c r="F53" i="1" l="1"/>
  <c r="B54" i="1" s="1"/>
  <c r="C53" i="1"/>
  <c r="E53" i="1" s="1"/>
  <c r="F54" i="1" l="1"/>
  <c r="B55" i="1" s="1"/>
  <c r="C54" i="1"/>
  <c r="E54" i="1" s="1"/>
  <c r="C55" i="1" l="1"/>
  <c r="E55" i="1" s="1"/>
  <c r="F55" i="1"/>
  <c r="B56" i="1" s="1"/>
  <c r="F56" i="1" l="1"/>
  <c r="B57" i="1" s="1"/>
  <c r="C56" i="1"/>
  <c r="E56" i="1" s="1"/>
  <c r="F57" i="1" l="1"/>
  <c r="B58" i="1" s="1"/>
  <c r="C57" i="1"/>
  <c r="E57" i="1" s="1"/>
  <c r="F58" i="1" l="1"/>
  <c r="B59" i="1" s="1"/>
  <c r="C58" i="1"/>
  <c r="E58" i="1" s="1"/>
  <c r="F59" i="1" l="1"/>
  <c r="B60" i="1" s="1"/>
  <c r="C59" i="1"/>
  <c r="E59" i="1" s="1"/>
  <c r="F60" i="1" l="1"/>
  <c r="B61" i="1" s="1"/>
  <c r="C60" i="1"/>
  <c r="E60" i="1" s="1"/>
  <c r="F61" i="1" l="1"/>
  <c r="B62" i="1" s="1"/>
  <c r="C61" i="1"/>
  <c r="E61" i="1" s="1"/>
  <c r="F62" i="1" l="1"/>
  <c r="B63" i="1" s="1"/>
  <c r="C62" i="1"/>
  <c r="E62" i="1" s="1"/>
  <c r="F63" i="1" l="1"/>
  <c r="B64" i="1" s="1"/>
  <c r="C63" i="1"/>
  <c r="E63" i="1" s="1"/>
  <c r="F64" i="1" l="1"/>
  <c r="B65" i="1" s="1"/>
  <c r="C64" i="1"/>
  <c r="E64" i="1" s="1"/>
  <c r="F65" i="1" l="1"/>
  <c r="B66" i="1" s="1"/>
  <c r="C65" i="1"/>
  <c r="E65" i="1" s="1"/>
  <c r="F66" i="1" l="1"/>
  <c r="B67" i="1" s="1"/>
  <c r="C66" i="1"/>
  <c r="E66" i="1" s="1"/>
  <c r="C67" i="1" l="1"/>
  <c r="E67" i="1" s="1"/>
  <c r="F67" i="1"/>
  <c r="B68" i="1" s="1"/>
  <c r="F68" i="1" l="1"/>
  <c r="B69" i="1" s="1"/>
  <c r="C68" i="1"/>
  <c r="E68" i="1" s="1"/>
  <c r="F69" i="1" l="1"/>
  <c r="B70" i="1" s="1"/>
  <c r="C69" i="1"/>
  <c r="E69" i="1" s="1"/>
  <c r="F70" i="1" l="1"/>
  <c r="B71" i="1" s="1"/>
  <c r="C70" i="1"/>
  <c r="E70" i="1" s="1"/>
  <c r="F71" i="1" l="1"/>
  <c r="B72" i="1" s="1"/>
  <c r="C71" i="1"/>
  <c r="E71" i="1" s="1"/>
  <c r="F72" i="1" l="1"/>
  <c r="B73" i="1" s="1"/>
  <c r="C72" i="1"/>
  <c r="E72" i="1" s="1"/>
  <c r="F73" i="1" l="1"/>
  <c r="B74" i="1" s="1"/>
  <c r="C73" i="1"/>
  <c r="E73" i="1" s="1"/>
  <c r="F74" i="1" l="1"/>
  <c r="B75" i="1" s="1"/>
  <c r="C74" i="1"/>
  <c r="E74" i="1" s="1"/>
  <c r="F75" i="1" l="1"/>
  <c r="B76" i="1" s="1"/>
  <c r="C75" i="1"/>
  <c r="E75" i="1" s="1"/>
  <c r="F76" i="1" l="1"/>
  <c r="B77" i="1" s="1"/>
  <c r="C76" i="1"/>
  <c r="E76" i="1" s="1"/>
  <c r="F77" i="1" l="1"/>
  <c r="B78" i="1" s="1"/>
  <c r="C77" i="1"/>
  <c r="E77" i="1" s="1"/>
  <c r="F78" i="1" l="1"/>
  <c r="B79" i="1" s="1"/>
  <c r="C78" i="1"/>
  <c r="E78" i="1" s="1"/>
  <c r="F79" i="1" l="1"/>
  <c r="B80" i="1" s="1"/>
  <c r="C79" i="1"/>
  <c r="E79" i="1" s="1"/>
  <c r="F80" i="1" l="1"/>
  <c r="B81" i="1" s="1"/>
  <c r="C80" i="1"/>
  <c r="E80" i="1" s="1"/>
  <c r="F81" i="1" l="1"/>
  <c r="B82" i="1" s="1"/>
  <c r="C81" i="1"/>
  <c r="E81" i="1" s="1"/>
  <c r="F82" i="1" l="1"/>
  <c r="B83" i="1" s="1"/>
  <c r="C82" i="1"/>
  <c r="E82" i="1" s="1"/>
  <c r="C83" i="1" l="1"/>
  <c r="E83" i="1" s="1"/>
  <c r="F83" i="1"/>
  <c r="B84" i="1" s="1"/>
  <c r="F84" i="1" l="1"/>
  <c r="B85" i="1" s="1"/>
  <c r="C84" i="1"/>
  <c r="E84" i="1" s="1"/>
  <c r="F85" i="1" l="1"/>
  <c r="B86" i="1" s="1"/>
  <c r="C85" i="1"/>
  <c r="E85" i="1" s="1"/>
  <c r="F86" i="1" l="1"/>
  <c r="B87" i="1" s="1"/>
  <c r="C86" i="1"/>
  <c r="E86" i="1" s="1"/>
  <c r="F87" i="1" l="1"/>
  <c r="B88" i="1" s="1"/>
  <c r="C87" i="1"/>
  <c r="E87" i="1" s="1"/>
  <c r="F88" i="1" l="1"/>
  <c r="B89" i="1" s="1"/>
  <c r="C88" i="1"/>
  <c r="E88" i="1" s="1"/>
  <c r="F89" i="1" l="1"/>
  <c r="B90" i="1" s="1"/>
  <c r="C89" i="1"/>
  <c r="E89" i="1" s="1"/>
  <c r="F90" i="1" l="1"/>
  <c r="B91" i="1" s="1"/>
  <c r="C90" i="1"/>
  <c r="E90" i="1" s="1"/>
  <c r="F91" i="1" l="1"/>
  <c r="B92" i="1" s="1"/>
  <c r="C91" i="1"/>
  <c r="E91" i="1" s="1"/>
  <c r="F92" i="1" l="1"/>
  <c r="B93" i="1" s="1"/>
  <c r="C92" i="1"/>
  <c r="E92" i="1" s="1"/>
  <c r="C93" i="1" l="1"/>
  <c r="E93" i="1" s="1"/>
  <c r="F93" i="1"/>
  <c r="B94" i="1" s="1"/>
  <c r="F94" i="1" l="1"/>
  <c r="B95" i="1" s="1"/>
  <c r="C94" i="1"/>
  <c r="E94" i="1" s="1"/>
  <c r="F95" i="1" l="1"/>
  <c r="B96" i="1" s="1"/>
  <c r="C95" i="1"/>
  <c r="E95" i="1" s="1"/>
  <c r="F96" i="1" l="1"/>
  <c r="B97" i="1" s="1"/>
  <c r="C96" i="1"/>
  <c r="E96" i="1" s="1"/>
  <c r="C97" i="1" l="1"/>
  <c r="E97" i="1" s="1"/>
  <c r="F97" i="1"/>
  <c r="B98" i="1" s="1"/>
  <c r="F98" i="1" l="1"/>
  <c r="B99" i="1" s="1"/>
  <c r="C98" i="1"/>
  <c r="E98" i="1" s="1"/>
  <c r="C99" i="1" l="1"/>
  <c r="E99" i="1" s="1"/>
  <c r="F99" i="1"/>
  <c r="B100" i="1" s="1"/>
  <c r="F100" i="1" l="1"/>
  <c r="B101" i="1" s="1"/>
  <c r="C100" i="1"/>
  <c r="E100" i="1" s="1"/>
  <c r="F101" i="1" l="1"/>
  <c r="B102" i="1" s="1"/>
  <c r="C101" i="1"/>
  <c r="E101" i="1" s="1"/>
  <c r="F102" i="1" l="1"/>
  <c r="B103" i="1" s="1"/>
  <c r="C102" i="1"/>
  <c r="E102" i="1" s="1"/>
  <c r="E139" i="1" s="1"/>
  <c r="F103" i="1" l="1"/>
  <c r="B104" i="1" s="1"/>
  <c r="C103" i="1"/>
  <c r="C104" i="1" l="1"/>
  <c r="F104" i="1"/>
  <c r="B105" i="1" s="1"/>
  <c r="C105" i="1" l="1"/>
  <c r="F105" i="1"/>
  <c r="B106" i="1" s="1"/>
  <c r="F106" i="1" l="1"/>
  <c r="B107" i="1" s="1"/>
  <c r="C106" i="1"/>
  <c r="F107" i="1" l="1"/>
  <c r="B108" i="1" s="1"/>
  <c r="C107" i="1"/>
  <c r="F108" i="1" l="1"/>
  <c r="B109" i="1" s="1"/>
  <c r="C108" i="1"/>
  <c r="C109" i="1" l="1"/>
  <c r="F109" i="1"/>
  <c r="B110" i="1" s="1"/>
  <c r="F110" i="1" l="1"/>
  <c r="B111" i="1" s="1"/>
  <c r="C110" i="1"/>
  <c r="F111" i="1" l="1"/>
  <c r="B112" i="1" s="1"/>
  <c r="C111" i="1"/>
  <c r="F112" i="1" l="1"/>
  <c r="B113" i="1" s="1"/>
  <c r="C112" i="1"/>
  <c r="C113" i="1" l="1"/>
  <c r="F113" i="1"/>
  <c r="B114" i="1" s="1"/>
  <c r="F114" i="1" l="1"/>
  <c r="B115" i="1" s="1"/>
  <c r="C114" i="1"/>
  <c r="F115" i="1" l="1"/>
  <c r="B116" i="1" s="1"/>
  <c r="C115" i="1"/>
  <c r="C116" i="1" l="1"/>
  <c r="F116" i="1"/>
  <c r="B117" i="1" s="1"/>
  <c r="F117" i="1" l="1"/>
  <c r="B118" i="1" s="1"/>
  <c r="C117" i="1"/>
  <c r="F118" i="1" l="1"/>
  <c r="B119" i="1" s="1"/>
  <c r="C118" i="1"/>
  <c r="F119" i="1" l="1"/>
  <c r="B120" i="1" s="1"/>
  <c r="C119" i="1"/>
  <c r="C120" i="1" l="1"/>
  <c r="F120" i="1"/>
  <c r="B121" i="1" s="1"/>
  <c r="F121" i="1" l="1"/>
  <c r="B122" i="1" s="1"/>
  <c r="C121" i="1"/>
  <c r="F122" i="1" l="1"/>
  <c r="B123" i="1" s="1"/>
  <c r="C122" i="1"/>
  <c r="F123" i="1" l="1"/>
  <c r="B124" i="1" s="1"/>
  <c r="C123" i="1"/>
  <c r="C124" i="1" l="1"/>
  <c r="F124" i="1"/>
  <c r="B125" i="1" s="1"/>
  <c r="C125" i="1" l="1"/>
  <c r="F125" i="1"/>
  <c r="B126" i="1" s="1"/>
  <c r="F126" i="1" l="1"/>
  <c r="B127" i="1" s="1"/>
  <c r="C126" i="1"/>
  <c r="F127" i="1" l="1"/>
  <c r="B128" i="1" s="1"/>
  <c r="C127" i="1"/>
  <c r="F128" i="1" l="1"/>
  <c r="B129" i="1" s="1"/>
  <c r="C128" i="1"/>
  <c r="F129" i="1" l="1"/>
  <c r="B130" i="1" s="1"/>
  <c r="C129" i="1"/>
  <c r="F130" i="1" l="1"/>
  <c r="B131" i="1" s="1"/>
  <c r="C130" i="1"/>
  <c r="C131" i="1" l="1"/>
  <c r="F131" i="1"/>
  <c r="B132" i="1" s="1"/>
  <c r="C132" i="1" l="1"/>
  <c r="F132" i="1"/>
  <c r="B133" i="1" s="1"/>
  <c r="F133" i="1" l="1"/>
  <c r="B134" i="1" s="1"/>
  <c r="C133" i="1"/>
  <c r="F134" i="1" l="1"/>
  <c r="B135" i="1" s="1"/>
  <c r="C134" i="1"/>
  <c r="C135" i="1" l="1"/>
  <c r="F135" i="1"/>
  <c r="B136" i="1" s="1"/>
  <c r="F136" i="1" l="1"/>
  <c r="B137" i="1" s="1"/>
  <c r="C136" i="1"/>
  <c r="C137" i="1" l="1"/>
  <c r="F137" i="1"/>
  <c r="B138" i="1" s="1"/>
  <c r="F138" i="1" l="1"/>
  <c r="C138" i="1"/>
  <c r="C139" i="1" s="1"/>
</calcChain>
</file>

<file path=xl/sharedStrings.xml><?xml version="1.0" encoding="utf-8"?>
<sst xmlns="http://schemas.openxmlformats.org/spreadsheetml/2006/main" count="25" uniqueCount="22">
  <si>
    <t>W pola zaznaczone żółtym kolorem należy wpisać warunki pożyczki</t>
  </si>
  <si>
    <t>zł</t>
  </si>
  <si>
    <r>
      <t xml:space="preserve">okres pożyczkowy </t>
    </r>
    <r>
      <rPr>
        <sz val="12"/>
        <rFont val="Arial CE"/>
        <family val="2"/>
        <charset val="238"/>
      </rPr>
      <t>(ilość miesięcy)</t>
    </r>
  </si>
  <si>
    <t>mies.</t>
  </si>
  <si>
    <r>
      <t xml:space="preserve">karencja spłaty rat kapitałowych </t>
    </r>
    <r>
      <rPr>
        <sz val="12"/>
        <rFont val="Arial CE"/>
        <family val="2"/>
        <charset val="238"/>
      </rPr>
      <t>(ilość miesięcy)</t>
    </r>
  </si>
  <si>
    <t>miesięczna rata kapitałowa</t>
  </si>
  <si>
    <t xml:space="preserve">zł </t>
  </si>
  <si>
    <t xml:space="preserve"> p.a.</t>
  </si>
  <si>
    <r>
      <t>Obliczenie odsetek i rat kapitałowych</t>
    </r>
    <r>
      <rPr>
        <sz val="10"/>
        <rFont val="Arial CE"/>
        <charset val="238"/>
      </rPr>
      <t xml:space="preserve">, </t>
    </r>
    <r>
      <rPr>
        <sz val="9"/>
        <rFont val="Arial CE"/>
        <family val="2"/>
        <charset val="238"/>
      </rPr>
      <t>wszystkie kwoty w zł</t>
    </r>
  </si>
  <si>
    <t>Miesiąc</t>
  </si>
  <si>
    <t>Zadłużenie na początek miesiąca</t>
  </si>
  <si>
    <t>Odsetki</t>
  </si>
  <si>
    <t>Rata kapitałowa</t>
  </si>
  <si>
    <t>Łączna płatność</t>
  </si>
  <si>
    <t>Zadłużenie na koniec miesiąca</t>
  </si>
  <si>
    <t xml:space="preserve">RAZEM </t>
  </si>
  <si>
    <t xml:space="preserve">Kwota pożyczki </t>
  </si>
  <si>
    <t>(max.: 120)</t>
  </si>
  <si>
    <t>(max.: 18)</t>
  </si>
  <si>
    <t>marża *</t>
  </si>
  <si>
    <t>* - wypełnić w przypadku braku możliwości ubiegania się o pożyczkę na warunkach preferencyjnych (objętej pomocą de minimis)</t>
  </si>
  <si>
    <t>aktualna stopa bazowa KE*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</si>
</sst>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0.000"/>
  </numFmts>
  <fonts count="12" x14ac:knownFonts="1">
    <font>
      <sz val="10"/>
      <name val="Arial"/>
      <charset val="238"/>
    </font>
    <font>
      <sz val="10"/>
      <name val="Arial"/>
      <charset val="238"/>
    </font>
    <font>
      <i/>
      <sz val="12"/>
      <name val="Arial CE"/>
      <family val="2"/>
      <charset val="238"/>
    </font>
    <font>
      <sz val="10"/>
      <name val="Arial CE"/>
      <charset val="238"/>
    </font>
    <font>
      <sz val="12"/>
      <name val="Arial"/>
      <family val="2"/>
      <charset val="238"/>
    </font>
    <font>
      <sz val="12"/>
      <name val="Arial CE"/>
      <charset val="238"/>
    </font>
    <font>
      <sz val="12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1" applyFont="1"/>
    <xf numFmtId="0" fontId="4" fillId="0" borderId="0" xfId="0" applyFont="1"/>
    <xf numFmtId="44" fontId="4" fillId="2" borderId="1" xfId="2" applyFont="1" applyFill="1" applyBorder="1" applyProtection="1">
      <protection locked="0"/>
    </xf>
    <xf numFmtId="0" fontId="3" fillId="0" borderId="0" xfId="1"/>
    <xf numFmtId="0" fontId="4" fillId="2" borderId="1" xfId="0" applyFont="1" applyFill="1" applyBorder="1" applyProtection="1">
      <protection locked="0"/>
    </xf>
    <xf numFmtId="0" fontId="7" fillId="0" borderId="0" xfId="1" applyFont="1"/>
    <xf numFmtId="0" fontId="5" fillId="0" borderId="0" xfId="1" applyFont="1"/>
    <xf numFmtId="0" fontId="4" fillId="0" borderId="0" xfId="0" applyFont="1" applyFill="1" applyBorder="1"/>
    <xf numFmtId="4" fontId="8" fillId="0" borderId="0" xfId="1" applyNumberFormat="1" applyFont="1" applyFill="1" applyBorder="1" applyProtection="1">
      <protection hidden="1"/>
    </xf>
    <xf numFmtId="0" fontId="4" fillId="3" borderId="0" xfId="0" applyFont="1" applyFill="1"/>
    <xf numFmtId="0" fontId="3" fillId="0" borderId="0" xfId="1" applyFill="1"/>
    <xf numFmtId="10" fontId="4" fillId="2" borderId="1" xfId="0" applyNumberFormat="1" applyFont="1" applyFill="1" applyBorder="1" applyProtection="1">
      <protection locked="0"/>
    </xf>
    <xf numFmtId="0" fontId="3" fillId="4" borderId="1" xfId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3" fillId="0" borderId="0" xfId="1" applyFont="1"/>
    <xf numFmtId="164" fontId="4" fillId="0" borderId="0" xfId="0" applyNumberFormat="1" applyFont="1"/>
    <xf numFmtId="44" fontId="4" fillId="0" borderId="1" xfId="2" applyFont="1" applyBorder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44" fontId="4" fillId="5" borderId="1" xfId="2" applyFont="1" applyFill="1" applyBorder="1" applyProtection="1">
      <protection hidden="1"/>
    </xf>
    <xf numFmtId="10" fontId="4" fillId="5" borderId="1" xfId="0" applyNumberFormat="1" applyFont="1" applyFill="1" applyBorder="1" applyProtection="1">
      <protection hidden="1"/>
    </xf>
    <xf numFmtId="44" fontId="10" fillId="0" borderId="0" xfId="0" applyNumberFormat="1" applyFont="1" applyProtection="1">
      <protection hidden="1"/>
    </xf>
    <xf numFmtId="0" fontId="10" fillId="0" borderId="0" xfId="0" applyFont="1" applyProtection="1">
      <protection hidden="1"/>
    </xf>
    <xf numFmtId="0" fontId="4" fillId="0" borderId="2" xfId="0" applyFont="1" applyBorder="1" applyAlignment="1">
      <alignment horizontal="center"/>
    </xf>
    <xf numFmtId="44" fontId="4" fillId="0" borderId="2" xfId="2" applyFont="1" applyBorder="1" applyAlignment="1" applyProtection="1">
      <alignment horizontal="center"/>
      <protection hidden="1"/>
    </xf>
    <xf numFmtId="0" fontId="11" fillId="0" borderId="0" xfId="0" applyFont="1"/>
    <xf numFmtId="0" fontId="5" fillId="0" borderId="3" xfId="1" applyFont="1" applyBorder="1" applyAlignment="1">
      <alignment horizontal="left"/>
    </xf>
    <xf numFmtId="0" fontId="5" fillId="0" borderId="4" xfId="1" applyFont="1" applyBorder="1" applyAlignment="1">
      <alignment horizontal="left"/>
    </xf>
    <xf numFmtId="10" fontId="4" fillId="0" borderId="0" xfId="0" applyNumberFormat="1" applyFont="1" applyFill="1" applyBorder="1" applyProtection="1">
      <protection hidden="1"/>
    </xf>
    <xf numFmtId="0" fontId="9" fillId="0" borderId="3" xfId="1" applyFont="1" applyBorder="1" applyAlignment="1">
      <alignment vertical="center"/>
    </xf>
    <xf numFmtId="0" fontId="3" fillId="0" borderId="4" xfId="1" applyBorder="1" applyAlignment="1">
      <alignment vertical="center"/>
    </xf>
    <xf numFmtId="0" fontId="3" fillId="0" borderId="5" xfId="1" applyBorder="1" applyAlignment="1">
      <alignment vertical="center"/>
    </xf>
    <xf numFmtId="0" fontId="5" fillId="0" borderId="1" xfId="1" applyFont="1" applyBorder="1" applyAlignment="1"/>
    <xf numFmtId="0" fontId="5" fillId="0" borderId="3" xfId="1" applyFont="1" applyBorder="1" applyAlignment="1"/>
    <xf numFmtId="0" fontId="5" fillId="0" borderId="4" xfId="1" applyFont="1" applyBorder="1" applyAlignment="1"/>
    <xf numFmtId="0" fontId="5" fillId="0" borderId="5" xfId="1" applyFont="1" applyBorder="1" applyAlignment="1"/>
    <xf numFmtId="0" fontId="5" fillId="0" borderId="1" xfId="1" applyFont="1" applyBorder="1" applyAlignment="1">
      <alignment horizontal="left"/>
    </xf>
  </cellXfs>
  <cellStyles count="3">
    <cellStyle name="Normalny" xfId="0" builtinId="0"/>
    <cellStyle name="Normalny_Arkusz1" xfId="1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0"/>
  <sheetViews>
    <sheetView tabSelected="1" workbookViewId="0">
      <selection activeCell="F10" sqref="F10"/>
    </sheetView>
  </sheetViews>
  <sheetFormatPr defaultColWidth="0" defaultRowHeight="15" customHeight="1" zeroHeight="1" x14ac:dyDescent="0.25"/>
  <cols>
    <col min="1" max="1" width="6.6640625" style="2" customWidth="1"/>
    <col min="2" max="2" width="18.33203125" style="2" customWidth="1"/>
    <col min="3" max="3" width="18.5546875" style="2" customWidth="1"/>
    <col min="4" max="4" width="20.44140625" style="2" customWidth="1"/>
    <col min="5" max="5" width="19.44140625" style="2" customWidth="1"/>
    <col min="6" max="6" width="18" style="2" customWidth="1"/>
    <col min="7" max="9" width="9.109375" style="2" hidden="1" customWidth="1"/>
    <col min="10" max="10" width="10.5546875" style="2" hidden="1" customWidth="1"/>
    <col min="11" max="16384" width="9.109375" style="2" hidden="1"/>
  </cols>
  <sheetData>
    <row r="1" spans="1:10" ht="15.6" x14ac:dyDescent="0.3">
      <c r="A1" s="1" t="s">
        <v>0</v>
      </c>
    </row>
    <row r="2" spans="1:10" ht="15" customHeight="1" x14ac:dyDescent="0.25"/>
    <row r="3" spans="1:10" x14ac:dyDescent="0.25">
      <c r="A3" s="32" t="s">
        <v>16</v>
      </c>
      <c r="B3" s="32"/>
      <c r="C3" s="32"/>
      <c r="D3" s="32"/>
      <c r="E3" s="3">
        <v>5000000</v>
      </c>
      <c r="F3" s="4" t="s">
        <v>1</v>
      </c>
      <c r="G3" s="4"/>
    </row>
    <row r="4" spans="1:10" x14ac:dyDescent="0.25">
      <c r="A4" s="32" t="s">
        <v>2</v>
      </c>
      <c r="B4" s="32"/>
      <c r="C4" s="32"/>
      <c r="D4" s="32"/>
      <c r="E4" s="5">
        <v>84</v>
      </c>
      <c r="F4" s="4" t="s">
        <v>3</v>
      </c>
      <c r="G4" s="6" t="s">
        <v>17</v>
      </c>
    </row>
    <row r="5" spans="1:10" x14ac:dyDescent="0.25">
      <c r="A5" s="7"/>
      <c r="B5" s="7"/>
      <c r="C5" s="7"/>
      <c r="D5" s="7"/>
      <c r="E5" s="8"/>
      <c r="F5" s="9"/>
      <c r="G5" s="9"/>
    </row>
    <row r="6" spans="1:10" x14ac:dyDescent="0.25">
      <c r="A6" s="32" t="s">
        <v>4</v>
      </c>
      <c r="B6" s="32"/>
      <c r="C6" s="32"/>
      <c r="D6" s="32"/>
      <c r="E6" s="5">
        <v>12</v>
      </c>
      <c r="F6" s="4" t="s">
        <v>3</v>
      </c>
      <c r="G6" s="15" t="s">
        <v>18</v>
      </c>
      <c r="H6" s="10">
        <f>IF(E6&gt;18,FALSE,E6)</f>
        <v>12</v>
      </c>
    </row>
    <row r="7" spans="1:10" x14ac:dyDescent="0.25">
      <c r="A7" s="7"/>
      <c r="B7" s="7"/>
      <c r="C7" s="7"/>
      <c r="D7" s="7"/>
      <c r="F7" s="9"/>
      <c r="G7" s="9"/>
    </row>
    <row r="8" spans="1:10" x14ac:dyDescent="0.25">
      <c r="A8" s="32" t="s">
        <v>5</v>
      </c>
      <c r="B8" s="32"/>
      <c r="C8" s="32"/>
      <c r="D8" s="32"/>
      <c r="E8" s="19">
        <f>IF(E4&gt;120,FALSE, E3/(E4-H6))</f>
        <v>69444.444444444438</v>
      </c>
      <c r="F8" s="11" t="s">
        <v>6</v>
      </c>
      <c r="G8" s="11"/>
    </row>
    <row r="9" spans="1:10" x14ac:dyDescent="0.25">
      <c r="A9" s="7"/>
      <c r="B9" s="7"/>
      <c r="C9" s="7"/>
      <c r="D9" s="7"/>
      <c r="F9" s="9"/>
      <c r="G9" s="9"/>
    </row>
    <row r="10" spans="1:10" x14ac:dyDescent="0.25">
      <c r="A10" s="36" t="str">
        <f>IF(E12+E13&gt;0,"oprocentowanie rynkowe","oprocentowanie preferencyjne (de minimis)")</f>
        <v>oprocentowanie rynkowe</v>
      </c>
      <c r="B10" s="36"/>
      <c r="C10" s="36"/>
      <c r="D10" s="36"/>
      <c r="E10" s="20">
        <f>IF(E12+E13&gt;0,E12+E13,2%)</f>
        <v>6.3E-2</v>
      </c>
      <c r="F10" s="4" t="s">
        <v>7</v>
      </c>
      <c r="G10" s="9"/>
    </row>
    <row r="11" spans="1:10" x14ac:dyDescent="0.25">
      <c r="A11" s="26"/>
      <c r="B11" s="27"/>
      <c r="C11" s="27"/>
      <c r="D11" s="27"/>
      <c r="E11" s="28"/>
      <c r="F11" s="4"/>
      <c r="G11" s="9"/>
    </row>
    <row r="12" spans="1:10" x14ac:dyDescent="0.25">
      <c r="A12" s="33" t="s">
        <v>21</v>
      </c>
      <c r="B12" s="34"/>
      <c r="C12" s="34"/>
      <c r="D12" s="35"/>
      <c r="E12" s="12">
        <v>4.2999999999999997E-2</v>
      </c>
      <c r="F12" s="4" t="s">
        <v>7</v>
      </c>
      <c r="G12" s="4"/>
    </row>
    <row r="13" spans="1:10" x14ac:dyDescent="0.25">
      <c r="A13" s="32" t="s">
        <v>19</v>
      </c>
      <c r="B13" s="32"/>
      <c r="C13" s="32"/>
      <c r="D13" s="32"/>
      <c r="E13" s="12">
        <v>0.02</v>
      </c>
      <c r="F13" s="4" t="s">
        <v>7</v>
      </c>
      <c r="G13" s="4"/>
    </row>
    <row r="14" spans="1:10" x14ac:dyDescent="0.25">
      <c r="A14" s="25" t="s">
        <v>20</v>
      </c>
      <c r="J14" s="16"/>
    </row>
    <row r="15" spans="1:10" x14ac:dyDescent="0.25">
      <c r="J15" s="16"/>
    </row>
    <row r="16" spans="1:10" x14ac:dyDescent="0.25">
      <c r="J16" s="16"/>
    </row>
    <row r="17" spans="1:6" ht="15.6" x14ac:dyDescent="0.25">
      <c r="A17" s="29" t="s">
        <v>8</v>
      </c>
      <c r="B17" s="30"/>
      <c r="C17" s="30"/>
      <c r="D17" s="30"/>
      <c r="E17" s="30"/>
      <c r="F17" s="31"/>
    </row>
    <row r="18" spans="1:6" ht="26.4" x14ac:dyDescent="0.25">
      <c r="A18" s="13" t="s">
        <v>9</v>
      </c>
      <c r="B18" s="13" t="s">
        <v>10</v>
      </c>
      <c r="C18" s="13" t="s">
        <v>11</v>
      </c>
      <c r="D18" s="13" t="s">
        <v>12</v>
      </c>
      <c r="E18" s="13" t="s">
        <v>13</v>
      </c>
      <c r="F18" s="13" t="s">
        <v>14</v>
      </c>
    </row>
    <row r="19" spans="1:6" x14ac:dyDescent="0.25">
      <c r="A19" s="14">
        <v>1</v>
      </c>
      <c r="B19" s="17">
        <f>E3</f>
        <v>5000000</v>
      </c>
      <c r="C19" s="17">
        <f>(B19*(($E$10)))/12</f>
        <v>26250</v>
      </c>
      <c r="D19" s="17">
        <f t="shared" ref="D19:D77" si="0">IF(A19&lt;=$E$4,IF($H$6&gt;=A19,0,$E$8),0)</f>
        <v>0</v>
      </c>
      <c r="E19" s="17">
        <f>IF(A19&lt;=$E$4,D19+C19,0)</f>
        <v>26250</v>
      </c>
      <c r="F19" s="17">
        <f>B19-D19</f>
        <v>5000000</v>
      </c>
    </row>
    <row r="20" spans="1:6" x14ac:dyDescent="0.25">
      <c r="A20" s="14">
        <v>2</v>
      </c>
      <c r="B20" s="17">
        <f>F19</f>
        <v>5000000</v>
      </c>
      <c r="C20" s="17">
        <f t="shared" ref="C20:C83" si="1">(B20*(($E$10)))/12</f>
        <v>26250</v>
      </c>
      <c r="D20" s="17">
        <f t="shared" si="0"/>
        <v>0</v>
      </c>
      <c r="E20" s="17">
        <f t="shared" ref="E20:E78" si="2">IF(A20&lt;=$E$4,D20+C20,0)</f>
        <v>26250</v>
      </c>
      <c r="F20" s="17">
        <f t="shared" ref="F20:F78" si="3">B20-D20</f>
        <v>5000000</v>
      </c>
    </row>
    <row r="21" spans="1:6" x14ac:dyDescent="0.25">
      <c r="A21" s="14">
        <v>3</v>
      </c>
      <c r="B21" s="17">
        <f t="shared" ref="B21:B78" si="4">F20</f>
        <v>5000000</v>
      </c>
      <c r="C21" s="17">
        <f t="shared" si="1"/>
        <v>26250</v>
      </c>
      <c r="D21" s="17">
        <f t="shared" si="0"/>
        <v>0</v>
      </c>
      <c r="E21" s="17">
        <f t="shared" si="2"/>
        <v>26250</v>
      </c>
      <c r="F21" s="17">
        <f t="shared" si="3"/>
        <v>5000000</v>
      </c>
    </row>
    <row r="22" spans="1:6" x14ac:dyDescent="0.25">
      <c r="A22" s="14">
        <v>4</v>
      </c>
      <c r="B22" s="17">
        <f t="shared" si="4"/>
        <v>5000000</v>
      </c>
      <c r="C22" s="17">
        <f t="shared" si="1"/>
        <v>26250</v>
      </c>
      <c r="D22" s="17">
        <f t="shared" si="0"/>
        <v>0</v>
      </c>
      <c r="E22" s="17">
        <f t="shared" si="2"/>
        <v>26250</v>
      </c>
      <c r="F22" s="17">
        <f t="shared" si="3"/>
        <v>5000000</v>
      </c>
    </row>
    <row r="23" spans="1:6" x14ac:dyDescent="0.25">
      <c r="A23" s="14">
        <v>5</v>
      </c>
      <c r="B23" s="17">
        <f t="shared" si="4"/>
        <v>5000000</v>
      </c>
      <c r="C23" s="17">
        <f t="shared" si="1"/>
        <v>26250</v>
      </c>
      <c r="D23" s="17">
        <f t="shared" si="0"/>
        <v>0</v>
      </c>
      <c r="E23" s="17">
        <f t="shared" si="2"/>
        <v>26250</v>
      </c>
      <c r="F23" s="17">
        <f t="shared" si="3"/>
        <v>5000000</v>
      </c>
    </row>
    <row r="24" spans="1:6" x14ac:dyDescent="0.25">
      <c r="A24" s="14">
        <v>6</v>
      </c>
      <c r="B24" s="17">
        <f t="shared" si="4"/>
        <v>5000000</v>
      </c>
      <c r="C24" s="17">
        <f t="shared" si="1"/>
        <v>26250</v>
      </c>
      <c r="D24" s="17">
        <f t="shared" si="0"/>
        <v>0</v>
      </c>
      <c r="E24" s="17">
        <f t="shared" si="2"/>
        <v>26250</v>
      </c>
      <c r="F24" s="17">
        <f t="shared" si="3"/>
        <v>5000000</v>
      </c>
    </row>
    <row r="25" spans="1:6" x14ac:dyDescent="0.25">
      <c r="A25" s="14">
        <v>7</v>
      </c>
      <c r="B25" s="17">
        <f t="shared" si="4"/>
        <v>5000000</v>
      </c>
      <c r="C25" s="17">
        <f t="shared" si="1"/>
        <v>26250</v>
      </c>
      <c r="D25" s="17">
        <f t="shared" si="0"/>
        <v>0</v>
      </c>
      <c r="E25" s="17">
        <f t="shared" si="2"/>
        <v>26250</v>
      </c>
      <c r="F25" s="17">
        <f t="shared" si="3"/>
        <v>5000000</v>
      </c>
    </row>
    <row r="26" spans="1:6" x14ac:dyDescent="0.25">
      <c r="A26" s="14">
        <v>8</v>
      </c>
      <c r="B26" s="17">
        <f t="shared" si="4"/>
        <v>5000000</v>
      </c>
      <c r="C26" s="17">
        <f t="shared" si="1"/>
        <v>26250</v>
      </c>
      <c r="D26" s="17">
        <f t="shared" si="0"/>
        <v>0</v>
      </c>
      <c r="E26" s="17">
        <f t="shared" si="2"/>
        <v>26250</v>
      </c>
      <c r="F26" s="17">
        <f t="shared" si="3"/>
        <v>5000000</v>
      </c>
    </row>
    <row r="27" spans="1:6" x14ac:dyDescent="0.25">
      <c r="A27" s="14">
        <v>9</v>
      </c>
      <c r="B27" s="17">
        <f t="shared" si="4"/>
        <v>5000000</v>
      </c>
      <c r="C27" s="17">
        <f t="shared" si="1"/>
        <v>26250</v>
      </c>
      <c r="D27" s="17">
        <f t="shared" si="0"/>
        <v>0</v>
      </c>
      <c r="E27" s="17">
        <f t="shared" si="2"/>
        <v>26250</v>
      </c>
      <c r="F27" s="17">
        <f t="shared" si="3"/>
        <v>5000000</v>
      </c>
    </row>
    <row r="28" spans="1:6" x14ac:dyDescent="0.25">
      <c r="A28" s="14">
        <v>10</v>
      </c>
      <c r="B28" s="17">
        <f t="shared" si="4"/>
        <v>5000000</v>
      </c>
      <c r="C28" s="17">
        <f t="shared" si="1"/>
        <v>26250</v>
      </c>
      <c r="D28" s="17">
        <f t="shared" si="0"/>
        <v>0</v>
      </c>
      <c r="E28" s="17">
        <f t="shared" si="2"/>
        <v>26250</v>
      </c>
      <c r="F28" s="17">
        <f t="shared" si="3"/>
        <v>5000000</v>
      </c>
    </row>
    <row r="29" spans="1:6" x14ac:dyDescent="0.25">
      <c r="A29" s="14">
        <v>11</v>
      </c>
      <c r="B29" s="17">
        <f t="shared" si="4"/>
        <v>5000000</v>
      </c>
      <c r="C29" s="17">
        <f t="shared" si="1"/>
        <v>26250</v>
      </c>
      <c r="D29" s="17">
        <f t="shared" si="0"/>
        <v>0</v>
      </c>
      <c r="E29" s="17">
        <f t="shared" si="2"/>
        <v>26250</v>
      </c>
      <c r="F29" s="17">
        <f t="shared" si="3"/>
        <v>5000000</v>
      </c>
    </row>
    <row r="30" spans="1:6" x14ac:dyDescent="0.25">
      <c r="A30" s="14">
        <v>12</v>
      </c>
      <c r="B30" s="17">
        <f t="shared" si="4"/>
        <v>5000000</v>
      </c>
      <c r="C30" s="17">
        <f t="shared" si="1"/>
        <v>26250</v>
      </c>
      <c r="D30" s="17">
        <f t="shared" si="0"/>
        <v>0</v>
      </c>
      <c r="E30" s="17">
        <f t="shared" si="2"/>
        <v>26250</v>
      </c>
      <c r="F30" s="17">
        <f t="shared" si="3"/>
        <v>5000000</v>
      </c>
    </row>
    <row r="31" spans="1:6" x14ac:dyDescent="0.25">
      <c r="A31" s="14">
        <v>13</v>
      </c>
      <c r="B31" s="17">
        <f t="shared" si="4"/>
        <v>5000000</v>
      </c>
      <c r="C31" s="17">
        <f t="shared" si="1"/>
        <v>26250</v>
      </c>
      <c r="D31" s="17">
        <f t="shared" si="0"/>
        <v>69444.444444444438</v>
      </c>
      <c r="E31" s="17">
        <f t="shared" si="2"/>
        <v>95694.444444444438</v>
      </c>
      <c r="F31" s="17">
        <f t="shared" si="3"/>
        <v>4930555.555555556</v>
      </c>
    </row>
    <row r="32" spans="1:6" x14ac:dyDescent="0.25">
      <c r="A32" s="14">
        <v>14</v>
      </c>
      <c r="B32" s="17">
        <f t="shared" si="4"/>
        <v>4930555.555555556</v>
      </c>
      <c r="C32" s="17">
        <f t="shared" si="1"/>
        <v>25885.416666666668</v>
      </c>
      <c r="D32" s="17">
        <f t="shared" si="0"/>
        <v>69444.444444444438</v>
      </c>
      <c r="E32" s="17">
        <f t="shared" si="2"/>
        <v>95329.861111111109</v>
      </c>
      <c r="F32" s="17">
        <f t="shared" si="3"/>
        <v>4861111.1111111119</v>
      </c>
    </row>
    <row r="33" spans="1:6" x14ac:dyDescent="0.25">
      <c r="A33" s="14">
        <v>15</v>
      </c>
      <c r="B33" s="17">
        <f t="shared" si="4"/>
        <v>4861111.1111111119</v>
      </c>
      <c r="C33" s="17">
        <f t="shared" si="1"/>
        <v>25520.833333333339</v>
      </c>
      <c r="D33" s="17">
        <f t="shared" si="0"/>
        <v>69444.444444444438</v>
      </c>
      <c r="E33" s="17">
        <f t="shared" si="2"/>
        <v>94965.277777777781</v>
      </c>
      <c r="F33" s="17">
        <f t="shared" si="3"/>
        <v>4791666.6666666679</v>
      </c>
    </row>
    <row r="34" spans="1:6" x14ac:dyDescent="0.25">
      <c r="A34" s="14">
        <v>16</v>
      </c>
      <c r="B34" s="17">
        <f t="shared" si="4"/>
        <v>4791666.6666666679</v>
      </c>
      <c r="C34" s="17">
        <f t="shared" si="1"/>
        <v>25156.250000000004</v>
      </c>
      <c r="D34" s="17">
        <f t="shared" si="0"/>
        <v>69444.444444444438</v>
      </c>
      <c r="E34" s="17">
        <f t="shared" si="2"/>
        <v>94600.694444444438</v>
      </c>
      <c r="F34" s="17">
        <f t="shared" si="3"/>
        <v>4722222.2222222239</v>
      </c>
    </row>
    <row r="35" spans="1:6" x14ac:dyDescent="0.25">
      <c r="A35" s="14">
        <v>17</v>
      </c>
      <c r="B35" s="17">
        <f t="shared" si="4"/>
        <v>4722222.2222222239</v>
      </c>
      <c r="C35" s="17">
        <f t="shared" si="1"/>
        <v>24791.666666666675</v>
      </c>
      <c r="D35" s="17">
        <f t="shared" si="0"/>
        <v>69444.444444444438</v>
      </c>
      <c r="E35" s="17">
        <f t="shared" si="2"/>
        <v>94236.111111111109</v>
      </c>
      <c r="F35" s="17">
        <f t="shared" si="3"/>
        <v>4652777.7777777798</v>
      </c>
    </row>
    <row r="36" spans="1:6" x14ac:dyDescent="0.25">
      <c r="A36" s="14">
        <v>18</v>
      </c>
      <c r="B36" s="17">
        <f t="shared" si="4"/>
        <v>4652777.7777777798</v>
      </c>
      <c r="C36" s="17">
        <f t="shared" si="1"/>
        <v>24427.083333333343</v>
      </c>
      <c r="D36" s="17">
        <f t="shared" si="0"/>
        <v>69444.444444444438</v>
      </c>
      <c r="E36" s="17">
        <f t="shared" si="2"/>
        <v>93871.527777777781</v>
      </c>
      <c r="F36" s="17">
        <f t="shared" si="3"/>
        <v>4583333.3333333358</v>
      </c>
    </row>
    <row r="37" spans="1:6" x14ac:dyDescent="0.25">
      <c r="A37" s="14">
        <v>19</v>
      </c>
      <c r="B37" s="17">
        <f t="shared" si="4"/>
        <v>4583333.3333333358</v>
      </c>
      <c r="C37" s="17">
        <f t="shared" si="1"/>
        <v>24062.500000000015</v>
      </c>
      <c r="D37" s="17">
        <f t="shared" si="0"/>
        <v>69444.444444444438</v>
      </c>
      <c r="E37" s="17">
        <f t="shared" si="2"/>
        <v>93506.944444444453</v>
      </c>
      <c r="F37" s="17">
        <f t="shared" si="3"/>
        <v>4513888.8888888918</v>
      </c>
    </row>
    <row r="38" spans="1:6" x14ac:dyDescent="0.25">
      <c r="A38" s="14">
        <v>20</v>
      </c>
      <c r="B38" s="17">
        <f t="shared" si="4"/>
        <v>4513888.8888888918</v>
      </c>
      <c r="C38" s="17">
        <f t="shared" si="1"/>
        <v>23697.916666666682</v>
      </c>
      <c r="D38" s="17">
        <f t="shared" si="0"/>
        <v>69444.444444444438</v>
      </c>
      <c r="E38" s="17">
        <f t="shared" si="2"/>
        <v>93142.361111111124</v>
      </c>
      <c r="F38" s="17">
        <f t="shared" si="3"/>
        <v>4444444.4444444478</v>
      </c>
    </row>
    <row r="39" spans="1:6" x14ac:dyDescent="0.25">
      <c r="A39" s="14">
        <v>21</v>
      </c>
      <c r="B39" s="17">
        <f t="shared" si="4"/>
        <v>4444444.4444444478</v>
      </c>
      <c r="C39" s="17">
        <f t="shared" si="1"/>
        <v>23333.333333333354</v>
      </c>
      <c r="D39" s="17">
        <f t="shared" si="0"/>
        <v>69444.444444444438</v>
      </c>
      <c r="E39" s="17">
        <f t="shared" si="2"/>
        <v>92777.777777777796</v>
      </c>
      <c r="F39" s="17">
        <f t="shared" si="3"/>
        <v>4375000.0000000037</v>
      </c>
    </row>
    <row r="40" spans="1:6" x14ac:dyDescent="0.25">
      <c r="A40" s="14">
        <v>22</v>
      </c>
      <c r="B40" s="17">
        <f t="shared" si="4"/>
        <v>4375000.0000000037</v>
      </c>
      <c r="C40" s="17">
        <f t="shared" si="1"/>
        <v>22968.750000000018</v>
      </c>
      <c r="D40" s="17">
        <f t="shared" si="0"/>
        <v>69444.444444444438</v>
      </c>
      <c r="E40" s="17">
        <f t="shared" si="2"/>
        <v>92413.194444444453</v>
      </c>
      <c r="F40" s="17">
        <f t="shared" si="3"/>
        <v>4305555.5555555597</v>
      </c>
    </row>
    <row r="41" spans="1:6" x14ac:dyDescent="0.25">
      <c r="A41" s="14">
        <v>23</v>
      </c>
      <c r="B41" s="17">
        <f t="shared" si="4"/>
        <v>4305555.5555555597</v>
      </c>
      <c r="C41" s="17">
        <f t="shared" si="1"/>
        <v>22604.16666666669</v>
      </c>
      <c r="D41" s="17">
        <f t="shared" si="0"/>
        <v>69444.444444444438</v>
      </c>
      <c r="E41" s="17">
        <f t="shared" si="2"/>
        <v>92048.611111111124</v>
      </c>
      <c r="F41" s="17">
        <f t="shared" si="3"/>
        <v>4236111.1111111157</v>
      </c>
    </row>
    <row r="42" spans="1:6" x14ac:dyDescent="0.25">
      <c r="A42" s="14">
        <v>24</v>
      </c>
      <c r="B42" s="17">
        <f t="shared" si="4"/>
        <v>4236111.1111111157</v>
      </c>
      <c r="C42" s="17">
        <f t="shared" si="1"/>
        <v>22239.583333333358</v>
      </c>
      <c r="D42" s="17">
        <f t="shared" si="0"/>
        <v>69444.444444444438</v>
      </c>
      <c r="E42" s="17">
        <f t="shared" si="2"/>
        <v>91684.027777777796</v>
      </c>
      <c r="F42" s="17">
        <f t="shared" si="3"/>
        <v>4166666.6666666712</v>
      </c>
    </row>
    <row r="43" spans="1:6" x14ac:dyDescent="0.25">
      <c r="A43" s="14">
        <v>25</v>
      </c>
      <c r="B43" s="17">
        <f t="shared" si="4"/>
        <v>4166666.6666666712</v>
      </c>
      <c r="C43" s="17">
        <f t="shared" si="1"/>
        <v>21875.000000000025</v>
      </c>
      <c r="D43" s="17">
        <f t="shared" si="0"/>
        <v>69444.444444444438</v>
      </c>
      <c r="E43" s="17">
        <f t="shared" si="2"/>
        <v>91319.444444444467</v>
      </c>
      <c r="F43" s="17">
        <f t="shared" si="3"/>
        <v>4097222.2222222267</v>
      </c>
    </row>
    <row r="44" spans="1:6" x14ac:dyDescent="0.25">
      <c r="A44" s="14">
        <v>26</v>
      </c>
      <c r="B44" s="17">
        <f t="shared" si="4"/>
        <v>4097222.2222222267</v>
      </c>
      <c r="C44" s="17">
        <f t="shared" si="1"/>
        <v>21510.41666666669</v>
      </c>
      <c r="D44" s="17">
        <f t="shared" si="0"/>
        <v>69444.444444444438</v>
      </c>
      <c r="E44" s="17">
        <f t="shared" si="2"/>
        <v>90954.861111111124</v>
      </c>
      <c r="F44" s="17">
        <f t="shared" si="3"/>
        <v>4027777.7777777822</v>
      </c>
    </row>
    <row r="45" spans="1:6" x14ac:dyDescent="0.25">
      <c r="A45" s="14">
        <v>27</v>
      </c>
      <c r="B45" s="17">
        <f t="shared" si="4"/>
        <v>4027777.7777777822</v>
      </c>
      <c r="C45" s="17">
        <f t="shared" si="1"/>
        <v>21145.833333333358</v>
      </c>
      <c r="D45" s="17">
        <f t="shared" si="0"/>
        <v>69444.444444444438</v>
      </c>
      <c r="E45" s="17">
        <f t="shared" si="2"/>
        <v>90590.277777777796</v>
      </c>
      <c r="F45" s="17">
        <f t="shared" si="3"/>
        <v>3958333.3333333377</v>
      </c>
    </row>
    <row r="46" spans="1:6" x14ac:dyDescent="0.25">
      <c r="A46" s="14">
        <v>28</v>
      </c>
      <c r="B46" s="17">
        <f t="shared" si="4"/>
        <v>3958333.3333333377</v>
      </c>
      <c r="C46" s="17">
        <f t="shared" si="1"/>
        <v>20781.250000000022</v>
      </c>
      <c r="D46" s="17">
        <f t="shared" si="0"/>
        <v>69444.444444444438</v>
      </c>
      <c r="E46" s="17">
        <f t="shared" si="2"/>
        <v>90225.694444444467</v>
      </c>
      <c r="F46" s="17">
        <f t="shared" si="3"/>
        <v>3888888.8888888932</v>
      </c>
    </row>
    <row r="47" spans="1:6" x14ac:dyDescent="0.25">
      <c r="A47" s="14">
        <v>29</v>
      </c>
      <c r="B47" s="17">
        <f t="shared" si="4"/>
        <v>3888888.8888888932</v>
      </c>
      <c r="C47" s="17">
        <f t="shared" si="1"/>
        <v>20416.66666666669</v>
      </c>
      <c r="D47" s="17">
        <f t="shared" si="0"/>
        <v>69444.444444444438</v>
      </c>
      <c r="E47" s="17">
        <f t="shared" si="2"/>
        <v>89861.111111111124</v>
      </c>
      <c r="F47" s="17">
        <f t="shared" si="3"/>
        <v>3819444.4444444487</v>
      </c>
    </row>
    <row r="48" spans="1:6" x14ac:dyDescent="0.25">
      <c r="A48" s="14">
        <v>30</v>
      </c>
      <c r="B48" s="17">
        <f t="shared" si="4"/>
        <v>3819444.4444444487</v>
      </c>
      <c r="C48" s="17">
        <f t="shared" si="1"/>
        <v>20052.083333333354</v>
      </c>
      <c r="D48" s="17">
        <f t="shared" si="0"/>
        <v>69444.444444444438</v>
      </c>
      <c r="E48" s="17">
        <f t="shared" si="2"/>
        <v>89496.527777777796</v>
      </c>
      <c r="F48" s="17">
        <f t="shared" si="3"/>
        <v>3750000.0000000042</v>
      </c>
    </row>
    <row r="49" spans="1:6" x14ac:dyDescent="0.25">
      <c r="A49" s="14">
        <v>31</v>
      </c>
      <c r="B49" s="17">
        <f t="shared" si="4"/>
        <v>3750000.0000000042</v>
      </c>
      <c r="C49" s="17">
        <f t="shared" si="1"/>
        <v>19687.500000000022</v>
      </c>
      <c r="D49" s="17">
        <f t="shared" si="0"/>
        <v>69444.444444444438</v>
      </c>
      <c r="E49" s="17">
        <f t="shared" si="2"/>
        <v>89131.944444444467</v>
      </c>
      <c r="F49" s="17">
        <f t="shared" si="3"/>
        <v>3680555.5555555597</v>
      </c>
    </row>
    <row r="50" spans="1:6" x14ac:dyDescent="0.25">
      <c r="A50" s="14">
        <v>32</v>
      </c>
      <c r="B50" s="17">
        <f t="shared" si="4"/>
        <v>3680555.5555555597</v>
      </c>
      <c r="C50" s="17">
        <f t="shared" si="1"/>
        <v>19322.91666666669</v>
      </c>
      <c r="D50" s="17">
        <f t="shared" si="0"/>
        <v>69444.444444444438</v>
      </c>
      <c r="E50" s="17">
        <f t="shared" si="2"/>
        <v>88767.361111111124</v>
      </c>
      <c r="F50" s="17">
        <f t="shared" si="3"/>
        <v>3611111.1111111152</v>
      </c>
    </row>
    <row r="51" spans="1:6" x14ac:dyDescent="0.25">
      <c r="A51" s="14">
        <v>33</v>
      </c>
      <c r="B51" s="17">
        <f t="shared" si="4"/>
        <v>3611111.1111111152</v>
      </c>
      <c r="C51" s="17">
        <f t="shared" si="1"/>
        <v>18958.333333333354</v>
      </c>
      <c r="D51" s="17">
        <f t="shared" si="0"/>
        <v>69444.444444444438</v>
      </c>
      <c r="E51" s="17">
        <f t="shared" si="2"/>
        <v>88402.777777777796</v>
      </c>
      <c r="F51" s="17">
        <f t="shared" si="3"/>
        <v>3541666.6666666707</v>
      </c>
    </row>
    <row r="52" spans="1:6" x14ac:dyDescent="0.25">
      <c r="A52" s="14">
        <v>34</v>
      </c>
      <c r="B52" s="17">
        <f t="shared" si="4"/>
        <v>3541666.6666666707</v>
      </c>
      <c r="C52" s="17">
        <f t="shared" si="1"/>
        <v>18593.750000000022</v>
      </c>
      <c r="D52" s="17">
        <f t="shared" si="0"/>
        <v>69444.444444444438</v>
      </c>
      <c r="E52" s="17">
        <f t="shared" si="2"/>
        <v>88038.194444444467</v>
      </c>
      <c r="F52" s="17">
        <f t="shared" si="3"/>
        <v>3472222.2222222262</v>
      </c>
    </row>
    <row r="53" spans="1:6" x14ac:dyDescent="0.25">
      <c r="A53" s="14">
        <v>35</v>
      </c>
      <c r="B53" s="17">
        <f t="shared" si="4"/>
        <v>3472222.2222222262</v>
      </c>
      <c r="C53" s="17">
        <f t="shared" si="1"/>
        <v>18229.16666666669</v>
      </c>
      <c r="D53" s="17">
        <f t="shared" si="0"/>
        <v>69444.444444444438</v>
      </c>
      <c r="E53" s="17">
        <f t="shared" si="2"/>
        <v>87673.611111111124</v>
      </c>
      <c r="F53" s="17">
        <f t="shared" si="3"/>
        <v>3402777.7777777817</v>
      </c>
    </row>
    <row r="54" spans="1:6" x14ac:dyDescent="0.25">
      <c r="A54" s="14">
        <v>36</v>
      </c>
      <c r="B54" s="17">
        <f t="shared" si="4"/>
        <v>3402777.7777777817</v>
      </c>
      <c r="C54" s="17">
        <f t="shared" si="1"/>
        <v>17864.583333333354</v>
      </c>
      <c r="D54" s="17">
        <f t="shared" si="0"/>
        <v>69444.444444444438</v>
      </c>
      <c r="E54" s="17">
        <f t="shared" si="2"/>
        <v>87309.027777777796</v>
      </c>
      <c r="F54" s="17">
        <f t="shared" si="3"/>
        <v>3333333.3333333372</v>
      </c>
    </row>
    <row r="55" spans="1:6" x14ac:dyDescent="0.25">
      <c r="A55" s="14">
        <v>37</v>
      </c>
      <c r="B55" s="17">
        <f t="shared" si="4"/>
        <v>3333333.3333333372</v>
      </c>
      <c r="C55" s="17">
        <f t="shared" si="1"/>
        <v>17500.000000000018</v>
      </c>
      <c r="D55" s="17">
        <f t="shared" si="0"/>
        <v>69444.444444444438</v>
      </c>
      <c r="E55" s="17">
        <f t="shared" si="2"/>
        <v>86944.444444444453</v>
      </c>
      <c r="F55" s="17">
        <f t="shared" si="3"/>
        <v>3263888.8888888927</v>
      </c>
    </row>
    <row r="56" spans="1:6" x14ac:dyDescent="0.25">
      <c r="A56" s="14">
        <v>38</v>
      </c>
      <c r="B56" s="17">
        <f>F55</f>
        <v>3263888.8888888927</v>
      </c>
      <c r="C56" s="17">
        <f t="shared" si="1"/>
        <v>17135.416666666686</v>
      </c>
      <c r="D56" s="17">
        <f t="shared" si="0"/>
        <v>69444.444444444438</v>
      </c>
      <c r="E56" s="17">
        <f t="shared" si="2"/>
        <v>86579.861111111124</v>
      </c>
      <c r="F56" s="17">
        <f t="shared" si="3"/>
        <v>3194444.4444444482</v>
      </c>
    </row>
    <row r="57" spans="1:6" x14ac:dyDescent="0.25">
      <c r="A57" s="14">
        <v>39</v>
      </c>
      <c r="B57" s="17">
        <f t="shared" si="4"/>
        <v>3194444.4444444482</v>
      </c>
      <c r="C57" s="17">
        <f t="shared" si="1"/>
        <v>16770.833333333354</v>
      </c>
      <c r="D57" s="17">
        <f t="shared" si="0"/>
        <v>69444.444444444438</v>
      </c>
      <c r="E57" s="17">
        <f t="shared" si="2"/>
        <v>86215.277777777796</v>
      </c>
      <c r="F57" s="17">
        <f t="shared" si="3"/>
        <v>3125000.0000000037</v>
      </c>
    </row>
    <row r="58" spans="1:6" x14ac:dyDescent="0.25">
      <c r="A58" s="14">
        <v>40</v>
      </c>
      <c r="B58" s="17">
        <f t="shared" si="4"/>
        <v>3125000.0000000037</v>
      </c>
      <c r="C58" s="17">
        <f t="shared" si="1"/>
        <v>16406.250000000018</v>
      </c>
      <c r="D58" s="17">
        <f t="shared" si="0"/>
        <v>69444.444444444438</v>
      </c>
      <c r="E58" s="17">
        <f t="shared" si="2"/>
        <v>85850.694444444453</v>
      </c>
      <c r="F58" s="17">
        <f t="shared" si="3"/>
        <v>3055555.5555555592</v>
      </c>
    </row>
    <row r="59" spans="1:6" x14ac:dyDescent="0.25">
      <c r="A59" s="14">
        <v>41</v>
      </c>
      <c r="B59" s="17">
        <f t="shared" si="4"/>
        <v>3055555.5555555592</v>
      </c>
      <c r="C59" s="17">
        <f t="shared" si="1"/>
        <v>16041.666666666686</v>
      </c>
      <c r="D59" s="17">
        <f t="shared" si="0"/>
        <v>69444.444444444438</v>
      </c>
      <c r="E59" s="17">
        <f t="shared" si="2"/>
        <v>85486.111111111124</v>
      </c>
      <c r="F59" s="17">
        <f t="shared" si="3"/>
        <v>2986111.1111111147</v>
      </c>
    </row>
    <row r="60" spans="1:6" x14ac:dyDescent="0.25">
      <c r="A60" s="14">
        <v>42</v>
      </c>
      <c r="B60" s="17">
        <f t="shared" si="4"/>
        <v>2986111.1111111147</v>
      </c>
      <c r="C60" s="17">
        <f t="shared" si="1"/>
        <v>15677.083333333352</v>
      </c>
      <c r="D60" s="17">
        <f t="shared" si="0"/>
        <v>69444.444444444438</v>
      </c>
      <c r="E60" s="17">
        <f t="shared" si="2"/>
        <v>85121.527777777796</v>
      </c>
      <c r="F60" s="17">
        <f t="shared" si="3"/>
        <v>2916666.6666666702</v>
      </c>
    </row>
    <row r="61" spans="1:6" x14ac:dyDescent="0.25">
      <c r="A61" s="14">
        <v>43</v>
      </c>
      <c r="B61" s="17">
        <f t="shared" si="4"/>
        <v>2916666.6666666702</v>
      </c>
      <c r="C61" s="17">
        <f t="shared" si="1"/>
        <v>15312.50000000002</v>
      </c>
      <c r="D61" s="17">
        <f t="shared" si="0"/>
        <v>69444.444444444438</v>
      </c>
      <c r="E61" s="17">
        <f t="shared" si="2"/>
        <v>84756.944444444453</v>
      </c>
      <c r="F61" s="17">
        <f t="shared" si="3"/>
        <v>2847222.2222222257</v>
      </c>
    </row>
    <row r="62" spans="1:6" x14ac:dyDescent="0.25">
      <c r="A62" s="14">
        <v>44</v>
      </c>
      <c r="B62" s="17">
        <f t="shared" si="4"/>
        <v>2847222.2222222257</v>
      </c>
      <c r="C62" s="17">
        <f t="shared" si="1"/>
        <v>14947.916666666686</v>
      </c>
      <c r="D62" s="17">
        <f t="shared" si="0"/>
        <v>69444.444444444438</v>
      </c>
      <c r="E62" s="17">
        <f t="shared" si="2"/>
        <v>84392.361111111124</v>
      </c>
      <c r="F62" s="17">
        <f t="shared" si="3"/>
        <v>2777777.7777777812</v>
      </c>
    </row>
    <row r="63" spans="1:6" x14ac:dyDescent="0.25">
      <c r="A63" s="14">
        <v>45</v>
      </c>
      <c r="B63" s="17">
        <f t="shared" si="4"/>
        <v>2777777.7777777812</v>
      </c>
      <c r="C63" s="17">
        <f t="shared" si="1"/>
        <v>14583.333333333352</v>
      </c>
      <c r="D63" s="17">
        <f t="shared" si="0"/>
        <v>69444.444444444438</v>
      </c>
      <c r="E63" s="17">
        <f t="shared" si="2"/>
        <v>84027.777777777796</v>
      </c>
      <c r="F63" s="17">
        <f t="shared" si="3"/>
        <v>2708333.3333333367</v>
      </c>
    </row>
    <row r="64" spans="1:6" x14ac:dyDescent="0.25">
      <c r="A64" s="14">
        <v>46</v>
      </c>
      <c r="B64" s="17">
        <f t="shared" si="4"/>
        <v>2708333.3333333367</v>
      </c>
      <c r="C64" s="17">
        <f t="shared" si="1"/>
        <v>14218.750000000016</v>
      </c>
      <c r="D64" s="17">
        <f t="shared" si="0"/>
        <v>69444.444444444438</v>
      </c>
      <c r="E64" s="17">
        <f t="shared" si="2"/>
        <v>83663.194444444453</v>
      </c>
      <c r="F64" s="17">
        <f t="shared" si="3"/>
        <v>2638888.8888888923</v>
      </c>
    </row>
    <row r="65" spans="1:6" x14ac:dyDescent="0.25">
      <c r="A65" s="14">
        <v>47</v>
      </c>
      <c r="B65" s="17">
        <f t="shared" si="4"/>
        <v>2638888.8888888923</v>
      </c>
      <c r="C65" s="17">
        <f t="shared" si="1"/>
        <v>13854.166666666684</v>
      </c>
      <c r="D65" s="17">
        <f t="shared" si="0"/>
        <v>69444.444444444438</v>
      </c>
      <c r="E65" s="17">
        <f t="shared" si="2"/>
        <v>83298.611111111124</v>
      </c>
      <c r="F65" s="17">
        <f t="shared" si="3"/>
        <v>2569444.4444444478</v>
      </c>
    </row>
    <row r="66" spans="1:6" x14ac:dyDescent="0.25">
      <c r="A66" s="14">
        <v>48</v>
      </c>
      <c r="B66" s="17">
        <f t="shared" si="4"/>
        <v>2569444.4444444478</v>
      </c>
      <c r="C66" s="17">
        <f t="shared" si="1"/>
        <v>13489.58333333335</v>
      </c>
      <c r="D66" s="17">
        <f t="shared" si="0"/>
        <v>69444.444444444438</v>
      </c>
      <c r="E66" s="17">
        <f t="shared" si="2"/>
        <v>82934.027777777781</v>
      </c>
      <c r="F66" s="17">
        <f t="shared" si="3"/>
        <v>2500000.0000000033</v>
      </c>
    </row>
    <row r="67" spans="1:6" x14ac:dyDescent="0.25">
      <c r="A67" s="14">
        <v>49</v>
      </c>
      <c r="B67" s="17">
        <f t="shared" si="4"/>
        <v>2500000.0000000033</v>
      </c>
      <c r="C67" s="17">
        <f t="shared" si="1"/>
        <v>13125.000000000016</v>
      </c>
      <c r="D67" s="17">
        <f t="shared" si="0"/>
        <v>69444.444444444438</v>
      </c>
      <c r="E67" s="17">
        <f t="shared" si="2"/>
        <v>82569.444444444453</v>
      </c>
      <c r="F67" s="17">
        <f t="shared" si="3"/>
        <v>2430555.5555555588</v>
      </c>
    </row>
    <row r="68" spans="1:6" x14ac:dyDescent="0.25">
      <c r="A68" s="14">
        <v>50</v>
      </c>
      <c r="B68" s="17">
        <f>F67</f>
        <v>2430555.5555555588</v>
      </c>
      <c r="C68" s="17">
        <f t="shared" si="1"/>
        <v>12760.416666666684</v>
      </c>
      <c r="D68" s="17">
        <f t="shared" si="0"/>
        <v>69444.444444444438</v>
      </c>
      <c r="E68" s="17">
        <f t="shared" si="2"/>
        <v>82204.861111111124</v>
      </c>
      <c r="F68" s="17">
        <f t="shared" si="3"/>
        <v>2361111.1111111143</v>
      </c>
    </row>
    <row r="69" spans="1:6" x14ac:dyDescent="0.25">
      <c r="A69" s="14">
        <v>51</v>
      </c>
      <c r="B69" s="17">
        <f t="shared" si="4"/>
        <v>2361111.1111111143</v>
      </c>
      <c r="C69" s="17">
        <f t="shared" si="1"/>
        <v>12395.83333333335</v>
      </c>
      <c r="D69" s="17">
        <f t="shared" si="0"/>
        <v>69444.444444444438</v>
      </c>
      <c r="E69" s="17">
        <f t="shared" si="2"/>
        <v>81840.277777777781</v>
      </c>
      <c r="F69" s="17">
        <f t="shared" si="3"/>
        <v>2291666.6666666698</v>
      </c>
    </row>
    <row r="70" spans="1:6" x14ac:dyDescent="0.25">
      <c r="A70" s="14">
        <v>52</v>
      </c>
      <c r="B70" s="17">
        <f t="shared" si="4"/>
        <v>2291666.6666666698</v>
      </c>
      <c r="C70" s="17">
        <f t="shared" si="1"/>
        <v>12031.250000000016</v>
      </c>
      <c r="D70" s="17">
        <f t="shared" si="0"/>
        <v>69444.444444444438</v>
      </c>
      <c r="E70" s="17">
        <f t="shared" si="2"/>
        <v>81475.694444444453</v>
      </c>
      <c r="F70" s="17">
        <f t="shared" si="3"/>
        <v>2222222.2222222253</v>
      </c>
    </row>
    <row r="71" spans="1:6" x14ac:dyDescent="0.25">
      <c r="A71" s="14">
        <v>53</v>
      </c>
      <c r="B71" s="17">
        <f t="shared" si="4"/>
        <v>2222222.2222222253</v>
      </c>
      <c r="C71" s="17">
        <f t="shared" si="1"/>
        <v>11666.666666666684</v>
      </c>
      <c r="D71" s="17">
        <f t="shared" si="0"/>
        <v>69444.444444444438</v>
      </c>
      <c r="E71" s="17">
        <f t="shared" si="2"/>
        <v>81111.111111111124</v>
      </c>
      <c r="F71" s="17">
        <f t="shared" si="3"/>
        <v>2152777.7777777808</v>
      </c>
    </row>
    <row r="72" spans="1:6" x14ac:dyDescent="0.25">
      <c r="A72" s="14">
        <v>54</v>
      </c>
      <c r="B72" s="17">
        <f t="shared" si="4"/>
        <v>2152777.7777777808</v>
      </c>
      <c r="C72" s="17">
        <f t="shared" si="1"/>
        <v>11302.08333333335</v>
      </c>
      <c r="D72" s="17">
        <f t="shared" si="0"/>
        <v>69444.444444444438</v>
      </c>
      <c r="E72" s="17">
        <f t="shared" si="2"/>
        <v>80746.527777777781</v>
      </c>
      <c r="F72" s="17">
        <f t="shared" si="3"/>
        <v>2083333.3333333363</v>
      </c>
    </row>
    <row r="73" spans="1:6" x14ac:dyDescent="0.25">
      <c r="A73" s="14">
        <v>55</v>
      </c>
      <c r="B73" s="17">
        <f t="shared" si="4"/>
        <v>2083333.3333333363</v>
      </c>
      <c r="C73" s="17">
        <f t="shared" si="1"/>
        <v>10937.500000000015</v>
      </c>
      <c r="D73" s="17">
        <f t="shared" si="0"/>
        <v>69444.444444444438</v>
      </c>
      <c r="E73" s="17">
        <f t="shared" si="2"/>
        <v>80381.944444444453</v>
      </c>
      <c r="F73" s="17">
        <f t="shared" si="3"/>
        <v>2013888.8888888918</v>
      </c>
    </row>
    <row r="74" spans="1:6" x14ac:dyDescent="0.25">
      <c r="A74" s="14">
        <v>56</v>
      </c>
      <c r="B74" s="17">
        <f t="shared" si="4"/>
        <v>2013888.8888888918</v>
      </c>
      <c r="C74" s="17">
        <f t="shared" si="1"/>
        <v>10572.916666666682</v>
      </c>
      <c r="D74" s="17">
        <f t="shared" si="0"/>
        <v>69444.444444444438</v>
      </c>
      <c r="E74" s="17">
        <f t="shared" si="2"/>
        <v>80017.361111111124</v>
      </c>
      <c r="F74" s="17">
        <f t="shared" si="3"/>
        <v>1944444.4444444473</v>
      </c>
    </row>
    <row r="75" spans="1:6" x14ac:dyDescent="0.25">
      <c r="A75" s="14">
        <v>57</v>
      </c>
      <c r="B75" s="17">
        <f t="shared" si="4"/>
        <v>1944444.4444444473</v>
      </c>
      <c r="C75" s="17">
        <f t="shared" si="1"/>
        <v>10208.333333333348</v>
      </c>
      <c r="D75" s="17">
        <f t="shared" si="0"/>
        <v>69444.444444444438</v>
      </c>
      <c r="E75" s="17">
        <f t="shared" si="2"/>
        <v>79652.777777777781</v>
      </c>
      <c r="F75" s="17">
        <f t="shared" si="3"/>
        <v>1875000.0000000028</v>
      </c>
    </row>
    <row r="76" spans="1:6" x14ac:dyDescent="0.25">
      <c r="A76" s="14">
        <v>58</v>
      </c>
      <c r="B76" s="17">
        <f t="shared" si="4"/>
        <v>1875000.0000000028</v>
      </c>
      <c r="C76" s="17">
        <f t="shared" si="1"/>
        <v>9843.7500000000146</v>
      </c>
      <c r="D76" s="17">
        <f t="shared" si="0"/>
        <v>69444.444444444438</v>
      </c>
      <c r="E76" s="17">
        <f t="shared" si="2"/>
        <v>79288.194444444453</v>
      </c>
      <c r="F76" s="17">
        <f t="shared" si="3"/>
        <v>1805555.5555555583</v>
      </c>
    </row>
    <row r="77" spans="1:6" x14ac:dyDescent="0.25">
      <c r="A77" s="14">
        <v>59</v>
      </c>
      <c r="B77" s="17">
        <f t="shared" si="4"/>
        <v>1805555.5555555583</v>
      </c>
      <c r="C77" s="17">
        <f t="shared" si="1"/>
        <v>9479.1666666666806</v>
      </c>
      <c r="D77" s="17">
        <f t="shared" si="0"/>
        <v>69444.444444444438</v>
      </c>
      <c r="E77" s="17">
        <f t="shared" si="2"/>
        <v>78923.611111111124</v>
      </c>
      <c r="F77" s="17">
        <f t="shared" si="3"/>
        <v>1736111.1111111138</v>
      </c>
    </row>
    <row r="78" spans="1:6" x14ac:dyDescent="0.25">
      <c r="A78" s="14">
        <v>60</v>
      </c>
      <c r="B78" s="17">
        <f t="shared" si="4"/>
        <v>1736111.1111111138</v>
      </c>
      <c r="C78" s="17">
        <f t="shared" si="1"/>
        <v>9114.5833333333485</v>
      </c>
      <c r="D78" s="17">
        <f>IF(A78&lt;=$E$4,IF($H$6&gt;=A78,0,$E$8),0)</f>
        <v>69444.444444444438</v>
      </c>
      <c r="E78" s="17">
        <f t="shared" si="2"/>
        <v>78559.027777777781</v>
      </c>
      <c r="F78" s="17">
        <f t="shared" si="3"/>
        <v>1666666.6666666693</v>
      </c>
    </row>
    <row r="79" spans="1:6" x14ac:dyDescent="0.25">
      <c r="A79" s="14">
        <v>61</v>
      </c>
      <c r="B79" s="17">
        <f t="shared" ref="B79:B91" si="5">F78</f>
        <v>1666666.6666666693</v>
      </c>
      <c r="C79" s="17">
        <f t="shared" si="1"/>
        <v>8750.0000000000127</v>
      </c>
      <c r="D79" s="17">
        <f t="shared" ref="D79:D90" si="6">IF(A79&lt;=$E$4,IF($H$6&gt;=A79,0,$E$8),0)</f>
        <v>69444.444444444438</v>
      </c>
      <c r="E79" s="17">
        <f t="shared" ref="E79:E91" si="7">IF(A79&lt;=$E$4,D79+C79,0)</f>
        <v>78194.444444444453</v>
      </c>
      <c r="F79" s="17">
        <f t="shared" ref="F79:F91" si="8">B79-D79</f>
        <v>1597222.2222222248</v>
      </c>
    </row>
    <row r="80" spans="1:6" x14ac:dyDescent="0.25">
      <c r="A80" s="14">
        <v>62</v>
      </c>
      <c r="B80" s="17">
        <f t="shared" si="5"/>
        <v>1597222.2222222248</v>
      </c>
      <c r="C80" s="17">
        <f t="shared" si="1"/>
        <v>8385.4166666666806</v>
      </c>
      <c r="D80" s="17">
        <f t="shared" si="6"/>
        <v>69444.444444444438</v>
      </c>
      <c r="E80" s="17">
        <f t="shared" si="7"/>
        <v>77829.861111111124</v>
      </c>
      <c r="F80" s="17">
        <f t="shared" si="8"/>
        <v>1527777.7777777803</v>
      </c>
    </row>
    <row r="81" spans="1:6" ht="15" customHeight="1" x14ac:dyDescent="0.25">
      <c r="A81" s="14">
        <v>63</v>
      </c>
      <c r="B81" s="17">
        <f t="shared" si="5"/>
        <v>1527777.7777777803</v>
      </c>
      <c r="C81" s="17">
        <f t="shared" si="1"/>
        <v>8020.8333333333467</v>
      </c>
      <c r="D81" s="17">
        <f t="shared" si="6"/>
        <v>69444.444444444438</v>
      </c>
      <c r="E81" s="17">
        <f t="shared" si="7"/>
        <v>77465.277777777781</v>
      </c>
      <c r="F81" s="17">
        <f t="shared" si="8"/>
        <v>1458333.3333333358</v>
      </c>
    </row>
    <row r="82" spans="1:6" ht="15" customHeight="1" x14ac:dyDescent="0.25">
      <c r="A82" s="14">
        <v>64</v>
      </c>
      <c r="B82" s="17">
        <f t="shared" si="5"/>
        <v>1458333.3333333358</v>
      </c>
      <c r="C82" s="17">
        <f t="shared" si="1"/>
        <v>7656.2500000000136</v>
      </c>
      <c r="D82" s="17">
        <f t="shared" si="6"/>
        <v>69444.444444444438</v>
      </c>
      <c r="E82" s="17">
        <f t="shared" si="7"/>
        <v>77100.694444444453</v>
      </c>
      <c r="F82" s="17">
        <f t="shared" si="8"/>
        <v>1388888.8888888913</v>
      </c>
    </row>
    <row r="83" spans="1:6" ht="15" customHeight="1" x14ac:dyDescent="0.25">
      <c r="A83" s="14">
        <v>65</v>
      </c>
      <c r="B83" s="17">
        <f t="shared" si="5"/>
        <v>1388888.8888888913</v>
      </c>
      <c r="C83" s="17">
        <f t="shared" si="1"/>
        <v>7291.6666666666797</v>
      </c>
      <c r="D83" s="17">
        <f t="shared" si="6"/>
        <v>69444.444444444438</v>
      </c>
      <c r="E83" s="17">
        <f t="shared" si="7"/>
        <v>76736.111111111124</v>
      </c>
      <c r="F83" s="17">
        <f t="shared" si="8"/>
        <v>1319444.4444444468</v>
      </c>
    </row>
    <row r="84" spans="1:6" ht="15" customHeight="1" x14ac:dyDescent="0.25">
      <c r="A84" s="14">
        <v>66</v>
      </c>
      <c r="B84" s="17">
        <f t="shared" si="5"/>
        <v>1319444.4444444468</v>
      </c>
      <c r="C84" s="17">
        <f t="shared" ref="C84:C138" si="9">(B84*(($E$10)))/12</f>
        <v>6927.0833333333458</v>
      </c>
      <c r="D84" s="17">
        <f t="shared" si="6"/>
        <v>69444.444444444438</v>
      </c>
      <c r="E84" s="17">
        <f t="shared" si="7"/>
        <v>76371.527777777781</v>
      </c>
      <c r="F84" s="17">
        <f t="shared" si="8"/>
        <v>1250000.0000000023</v>
      </c>
    </row>
    <row r="85" spans="1:6" ht="15" customHeight="1" x14ac:dyDescent="0.25">
      <c r="A85" s="14">
        <v>67</v>
      </c>
      <c r="B85" s="17">
        <f t="shared" si="5"/>
        <v>1250000.0000000023</v>
      </c>
      <c r="C85" s="17">
        <f t="shared" si="9"/>
        <v>6562.5000000000118</v>
      </c>
      <c r="D85" s="17">
        <f t="shared" si="6"/>
        <v>69444.444444444438</v>
      </c>
      <c r="E85" s="17">
        <f t="shared" si="7"/>
        <v>76006.944444444453</v>
      </c>
      <c r="F85" s="17">
        <f t="shared" si="8"/>
        <v>1180555.5555555578</v>
      </c>
    </row>
    <row r="86" spans="1:6" ht="15" customHeight="1" x14ac:dyDescent="0.25">
      <c r="A86" s="14">
        <v>68</v>
      </c>
      <c r="B86" s="17">
        <f t="shared" si="5"/>
        <v>1180555.5555555578</v>
      </c>
      <c r="C86" s="17">
        <f t="shared" si="9"/>
        <v>6197.9166666666788</v>
      </c>
      <c r="D86" s="17">
        <f t="shared" si="6"/>
        <v>69444.444444444438</v>
      </c>
      <c r="E86" s="17">
        <f t="shared" si="7"/>
        <v>75642.361111111124</v>
      </c>
      <c r="F86" s="17">
        <f t="shared" si="8"/>
        <v>1111111.1111111133</v>
      </c>
    </row>
    <row r="87" spans="1:6" ht="15" customHeight="1" x14ac:dyDescent="0.25">
      <c r="A87" s="14">
        <v>69</v>
      </c>
      <c r="B87" s="17">
        <f t="shared" si="5"/>
        <v>1111111.1111111133</v>
      </c>
      <c r="C87" s="17">
        <f t="shared" si="9"/>
        <v>5833.3333333333458</v>
      </c>
      <c r="D87" s="17">
        <f t="shared" si="6"/>
        <v>69444.444444444438</v>
      </c>
      <c r="E87" s="17">
        <f t="shared" si="7"/>
        <v>75277.777777777781</v>
      </c>
      <c r="F87" s="17">
        <f t="shared" si="8"/>
        <v>1041666.6666666688</v>
      </c>
    </row>
    <row r="88" spans="1:6" ht="15" customHeight="1" x14ac:dyDescent="0.25">
      <c r="A88" s="14">
        <v>70</v>
      </c>
      <c r="B88" s="17">
        <f t="shared" si="5"/>
        <v>1041666.6666666688</v>
      </c>
      <c r="C88" s="17">
        <f t="shared" si="9"/>
        <v>5468.7500000000109</v>
      </c>
      <c r="D88" s="17">
        <f t="shared" si="6"/>
        <v>69444.444444444438</v>
      </c>
      <c r="E88" s="17">
        <f t="shared" si="7"/>
        <v>74913.194444444453</v>
      </c>
      <c r="F88" s="17">
        <f t="shared" si="8"/>
        <v>972222.22222222434</v>
      </c>
    </row>
    <row r="89" spans="1:6" ht="15" customHeight="1" x14ac:dyDescent="0.25">
      <c r="A89" s="14">
        <v>71</v>
      </c>
      <c r="B89" s="17">
        <f t="shared" si="5"/>
        <v>972222.22222222434</v>
      </c>
      <c r="C89" s="17">
        <f t="shared" si="9"/>
        <v>5104.1666666666779</v>
      </c>
      <c r="D89" s="17">
        <f t="shared" si="6"/>
        <v>69444.444444444438</v>
      </c>
      <c r="E89" s="17">
        <f t="shared" si="7"/>
        <v>74548.611111111109</v>
      </c>
      <c r="F89" s="17">
        <f t="shared" si="8"/>
        <v>902777.77777777985</v>
      </c>
    </row>
    <row r="90" spans="1:6" ht="15" customHeight="1" x14ac:dyDescent="0.25">
      <c r="A90" s="14">
        <v>72</v>
      </c>
      <c r="B90" s="17">
        <f t="shared" si="5"/>
        <v>902777.77777777985</v>
      </c>
      <c r="C90" s="17">
        <f t="shared" si="9"/>
        <v>4739.5833333333439</v>
      </c>
      <c r="D90" s="17">
        <f t="shared" si="6"/>
        <v>69444.444444444438</v>
      </c>
      <c r="E90" s="17">
        <f t="shared" si="7"/>
        <v>74184.027777777781</v>
      </c>
      <c r="F90" s="17">
        <f t="shared" si="8"/>
        <v>833333.33333333535</v>
      </c>
    </row>
    <row r="91" spans="1:6" ht="15" customHeight="1" x14ac:dyDescent="0.25">
      <c r="A91" s="14">
        <v>73</v>
      </c>
      <c r="B91" s="17">
        <f t="shared" si="5"/>
        <v>833333.33333333535</v>
      </c>
      <c r="C91" s="17">
        <f t="shared" si="9"/>
        <v>4375.0000000000109</v>
      </c>
      <c r="D91" s="17">
        <f>IF(A91&lt;=$E$4,IF($H$6&gt;=A91,0,$E$8),0)</f>
        <v>69444.444444444438</v>
      </c>
      <c r="E91" s="17">
        <f t="shared" si="7"/>
        <v>73819.444444444453</v>
      </c>
      <c r="F91" s="17">
        <f t="shared" si="8"/>
        <v>763888.88888889086</v>
      </c>
    </row>
    <row r="92" spans="1:6" ht="15" customHeight="1" x14ac:dyDescent="0.25">
      <c r="A92" s="14">
        <v>74</v>
      </c>
      <c r="B92" s="17">
        <f t="shared" ref="B92:B102" si="10">F91</f>
        <v>763888.88888889086</v>
      </c>
      <c r="C92" s="17">
        <f t="shared" si="9"/>
        <v>4010.416666666677</v>
      </c>
      <c r="D92" s="17">
        <f t="shared" ref="D92:D97" si="11">IF(A92&lt;=$E$4,IF($H$6&gt;=A92,0,$E$8),0)</f>
        <v>69444.444444444438</v>
      </c>
      <c r="E92" s="17">
        <f t="shared" ref="E92:E102" si="12">IF(A92&lt;=$E$4,D92+C92,0)</f>
        <v>73454.861111111109</v>
      </c>
      <c r="F92" s="17">
        <f t="shared" ref="F92:F102" si="13">B92-D92</f>
        <v>694444.44444444636</v>
      </c>
    </row>
    <row r="93" spans="1:6" ht="15" customHeight="1" x14ac:dyDescent="0.25">
      <c r="A93" s="14">
        <v>75</v>
      </c>
      <c r="B93" s="17">
        <f t="shared" si="10"/>
        <v>694444.44444444636</v>
      </c>
      <c r="C93" s="17">
        <f t="shared" si="9"/>
        <v>3645.8333333333435</v>
      </c>
      <c r="D93" s="17">
        <f t="shared" si="11"/>
        <v>69444.444444444438</v>
      </c>
      <c r="E93" s="17">
        <f t="shared" si="12"/>
        <v>73090.277777777781</v>
      </c>
      <c r="F93" s="17">
        <f t="shared" si="13"/>
        <v>625000.00000000186</v>
      </c>
    </row>
    <row r="94" spans="1:6" ht="15" customHeight="1" x14ac:dyDescent="0.25">
      <c r="A94" s="14">
        <v>76</v>
      </c>
      <c r="B94" s="17">
        <f t="shared" si="10"/>
        <v>625000.00000000186</v>
      </c>
      <c r="C94" s="17">
        <f t="shared" si="9"/>
        <v>3281.2500000000095</v>
      </c>
      <c r="D94" s="17">
        <f t="shared" si="11"/>
        <v>69444.444444444438</v>
      </c>
      <c r="E94" s="17">
        <f t="shared" si="12"/>
        <v>72725.694444444453</v>
      </c>
      <c r="F94" s="17">
        <f t="shared" si="13"/>
        <v>555555.55555555737</v>
      </c>
    </row>
    <row r="95" spans="1:6" ht="15" customHeight="1" x14ac:dyDescent="0.25">
      <c r="A95" s="14">
        <v>77</v>
      </c>
      <c r="B95" s="17">
        <f t="shared" si="10"/>
        <v>555555.55555555737</v>
      </c>
      <c r="C95" s="17">
        <f t="shared" si="9"/>
        <v>2916.6666666666765</v>
      </c>
      <c r="D95" s="17">
        <f t="shared" si="11"/>
        <v>69444.444444444438</v>
      </c>
      <c r="E95" s="17">
        <f t="shared" si="12"/>
        <v>72361.111111111109</v>
      </c>
      <c r="F95" s="17">
        <f t="shared" si="13"/>
        <v>486111.11111111293</v>
      </c>
    </row>
    <row r="96" spans="1:6" ht="15" customHeight="1" x14ac:dyDescent="0.25">
      <c r="A96" s="14">
        <v>78</v>
      </c>
      <c r="B96" s="17">
        <f t="shared" si="10"/>
        <v>486111.11111111293</v>
      </c>
      <c r="C96" s="17">
        <f t="shared" si="9"/>
        <v>2552.083333333343</v>
      </c>
      <c r="D96" s="17">
        <f t="shared" si="11"/>
        <v>69444.444444444438</v>
      </c>
      <c r="E96" s="17">
        <f t="shared" si="12"/>
        <v>71996.527777777781</v>
      </c>
      <c r="F96" s="17">
        <f t="shared" si="13"/>
        <v>416666.66666666849</v>
      </c>
    </row>
    <row r="97" spans="1:6" ht="15" customHeight="1" x14ac:dyDescent="0.25">
      <c r="A97" s="14">
        <v>79</v>
      </c>
      <c r="B97" s="17">
        <f t="shared" si="10"/>
        <v>416666.66666666849</v>
      </c>
      <c r="C97" s="17">
        <f t="shared" si="9"/>
        <v>2187.5000000000095</v>
      </c>
      <c r="D97" s="17">
        <f t="shared" si="11"/>
        <v>69444.444444444438</v>
      </c>
      <c r="E97" s="17">
        <f t="shared" si="12"/>
        <v>71631.944444444453</v>
      </c>
      <c r="F97" s="17">
        <f t="shared" si="13"/>
        <v>347222.22222222405</v>
      </c>
    </row>
    <row r="98" spans="1:6" ht="15" customHeight="1" x14ac:dyDescent="0.25">
      <c r="A98" s="14">
        <v>80</v>
      </c>
      <c r="B98" s="17">
        <f t="shared" si="10"/>
        <v>347222.22222222405</v>
      </c>
      <c r="C98" s="17">
        <f t="shared" si="9"/>
        <v>1822.9166666666763</v>
      </c>
      <c r="D98" s="17">
        <f>IF(A98&lt;=$E$4,IF($H$6&gt;=A98,0,$E$8),0)</f>
        <v>69444.444444444438</v>
      </c>
      <c r="E98" s="17">
        <f t="shared" si="12"/>
        <v>71267.361111111109</v>
      </c>
      <c r="F98" s="17">
        <f t="shared" si="13"/>
        <v>277777.77777777961</v>
      </c>
    </row>
    <row r="99" spans="1:6" ht="15" customHeight="1" x14ac:dyDescent="0.25">
      <c r="A99" s="14">
        <v>81</v>
      </c>
      <c r="B99" s="17">
        <f t="shared" si="10"/>
        <v>277777.77777777961</v>
      </c>
      <c r="C99" s="17">
        <f t="shared" si="9"/>
        <v>1458.333333333343</v>
      </c>
      <c r="D99" s="17">
        <f>IF(A99&lt;=$E$4,IF($H$6&gt;=A99,0,$E$8),0)</f>
        <v>69444.444444444438</v>
      </c>
      <c r="E99" s="17">
        <f t="shared" si="12"/>
        <v>70902.777777777781</v>
      </c>
      <c r="F99" s="17">
        <f t="shared" si="13"/>
        <v>208333.33333333518</v>
      </c>
    </row>
    <row r="100" spans="1:6" ht="15" customHeight="1" x14ac:dyDescent="0.25">
      <c r="A100" s="14">
        <v>82</v>
      </c>
      <c r="B100" s="17">
        <f t="shared" si="10"/>
        <v>208333.33333333518</v>
      </c>
      <c r="C100" s="17">
        <f t="shared" si="9"/>
        <v>1093.7500000000098</v>
      </c>
      <c r="D100" s="17">
        <f>IF(A100&lt;=$E$4,IF($H$6&gt;=A100,0,$E$8),0)</f>
        <v>69444.444444444438</v>
      </c>
      <c r="E100" s="17">
        <f t="shared" si="12"/>
        <v>70538.194444444453</v>
      </c>
      <c r="F100" s="17">
        <f t="shared" si="13"/>
        <v>138888.88888889074</v>
      </c>
    </row>
    <row r="101" spans="1:6" ht="15" customHeight="1" x14ac:dyDescent="0.25">
      <c r="A101" s="14">
        <v>83</v>
      </c>
      <c r="B101" s="17">
        <f t="shared" si="10"/>
        <v>138888.88888889074</v>
      </c>
      <c r="C101" s="17">
        <f t="shared" si="9"/>
        <v>729.16666666667641</v>
      </c>
      <c r="D101" s="17">
        <f>IF(A101&lt;=$E$4,IF($H$6&gt;=A101,0,$E$8),0)</f>
        <v>69444.444444444438</v>
      </c>
      <c r="E101" s="17">
        <f t="shared" si="12"/>
        <v>70173.611111111109</v>
      </c>
      <c r="F101" s="17">
        <f t="shared" si="13"/>
        <v>69444.444444446301</v>
      </c>
    </row>
    <row r="102" spans="1:6" ht="15" customHeight="1" x14ac:dyDescent="0.25">
      <c r="A102" s="14">
        <v>84</v>
      </c>
      <c r="B102" s="17">
        <f t="shared" si="10"/>
        <v>69444.444444446301</v>
      </c>
      <c r="C102" s="17">
        <f t="shared" si="9"/>
        <v>364.58333333334309</v>
      </c>
      <c r="D102" s="17">
        <f>IF(A102&lt;=$E$4,IF($H$6&gt;=A102,0,$E$8),0)</f>
        <v>69444.444444444438</v>
      </c>
      <c r="E102" s="17">
        <f t="shared" si="12"/>
        <v>69809.027777777781</v>
      </c>
      <c r="F102" s="17">
        <f t="shared" si="13"/>
        <v>1.862645149230957E-9</v>
      </c>
    </row>
    <row r="103" spans="1:6" ht="15" customHeight="1" x14ac:dyDescent="0.25">
      <c r="A103" s="14">
        <v>85</v>
      </c>
      <c r="B103" s="17">
        <f t="shared" ref="B103:B138" si="14">F102</f>
        <v>1.862645149230957E-9</v>
      </c>
      <c r="C103" s="17">
        <f t="shared" si="9"/>
        <v>9.778887033462525E-12</v>
      </c>
      <c r="D103" s="17">
        <f t="shared" ref="D103:D138" si="15">IF(A103&lt;=$E$4,IF($H$6&gt;=A103,0,$E$8),0)</f>
        <v>0</v>
      </c>
      <c r="E103" s="17">
        <f t="shared" ref="E103:E138" si="16">IF(A103&lt;=$E$4,D103+C103,0)</f>
        <v>0</v>
      </c>
      <c r="F103" s="17">
        <f t="shared" ref="F103:F138" si="17">B103-D103</f>
        <v>1.862645149230957E-9</v>
      </c>
    </row>
    <row r="104" spans="1:6" ht="15" customHeight="1" x14ac:dyDescent="0.25">
      <c r="A104" s="14">
        <v>86</v>
      </c>
      <c r="B104" s="17">
        <f t="shared" si="14"/>
        <v>1.862645149230957E-9</v>
      </c>
      <c r="C104" s="17">
        <f t="shared" si="9"/>
        <v>9.778887033462525E-12</v>
      </c>
      <c r="D104" s="17">
        <f t="shared" si="15"/>
        <v>0</v>
      </c>
      <c r="E104" s="17">
        <f t="shared" si="16"/>
        <v>0</v>
      </c>
      <c r="F104" s="17">
        <f t="shared" si="17"/>
        <v>1.862645149230957E-9</v>
      </c>
    </row>
    <row r="105" spans="1:6" ht="15" customHeight="1" x14ac:dyDescent="0.25">
      <c r="A105" s="14">
        <v>87</v>
      </c>
      <c r="B105" s="17">
        <f t="shared" si="14"/>
        <v>1.862645149230957E-9</v>
      </c>
      <c r="C105" s="17">
        <f t="shared" si="9"/>
        <v>9.778887033462525E-12</v>
      </c>
      <c r="D105" s="17">
        <f t="shared" si="15"/>
        <v>0</v>
      </c>
      <c r="E105" s="17">
        <f t="shared" si="16"/>
        <v>0</v>
      </c>
      <c r="F105" s="17">
        <f t="shared" si="17"/>
        <v>1.862645149230957E-9</v>
      </c>
    </row>
    <row r="106" spans="1:6" ht="15" customHeight="1" x14ac:dyDescent="0.25">
      <c r="A106" s="14">
        <v>88</v>
      </c>
      <c r="B106" s="17">
        <f t="shared" si="14"/>
        <v>1.862645149230957E-9</v>
      </c>
      <c r="C106" s="17">
        <f t="shared" si="9"/>
        <v>9.778887033462525E-12</v>
      </c>
      <c r="D106" s="17">
        <f t="shared" si="15"/>
        <v>0</v>
      </c>
      <c r="E106" s="17">
        <f t="shared" si="16"/>
        <v>0</v>
      </c>
      <c r="F106" s="17">
        <f t="shared" si="17"/>
        <v>1.862645149230957E-9</v>
      </c>
    </row>
    <row r="107" spans="1:6" ht="15" customHeight="1" x14ac:dyDescent="0.25">
      <c r="A107" s="14">
        <v>89</v>
      </c>
      <c r="B107" s="17">
        <f t="shared" si="14"/>
        <v>1.862645149230957E-9</v>
      </c>
      <c r="C107" s="17">
        <f t="shared" si="9"/>
        <v>9.778887033462525E-12</v>
      </c>
      <c r="D107" s="17">
        <f t="shared" si="15"/>
        <v>0</v>
      </c>
      <c r="E107" s="17">
        <f t="shared" si="16"/>
        <v>0</v>
      </c>
      <c r="F107" s="17">
        <f t="shared" si="17"/>
        <v>1.862645149230957E-9</v>
      </c>
    </row>
    <row r="108" spans="1:6" ht="15" customHeight="1" x14ac:dyDescent="0.25">
      <c r="A108" s="14">
        <v>90</v>
      </c>
      <c r="B108" s="17">
        <f t="shared" si="14"/>
        <v>1.862645149230957E-9</v>
      </c>
      <c r="C108" s="17">
        <f t="shared" si="9"/>
        <v>9.778887033462525E-12</v>
      </c>
      <c r="D108" s="17">
        <f t="shared" si="15"/>
        <v>0</v>
      </c>
      <c r="E108" s="17">
        <f t="shared" si="16"/>
        <v>0</v>
      </c>
      <c r="F108" s="17">
        <f t="shared" si="17"/>
        <v>1.862645149230957E-9</v>
      </c>
    </row>
    <row r="109" spans="1:6" ht="15" customHeight="1" x14ac:dyDescent="0.25">
      <c r="A109" s="14">
        <v>91</v>
      </c>
      <c r="B109" s="17">
        <f t="shared" si="14"/>
        <v>1.862645149230957E-9</v>
      </c>
      <c r="C109" s="17">
        <f t="shared" si="9"/>
        <v>9.778887033462525E-12</v>
      </c>
      <c r="D109" s="17">
        <f t="shared" si="15"/>
        <v>0</v>
      </c>
      <c r="E109" s="17">
        <f t="shared" si="16"/>
        <v>0</v>
      </c>
      <c r="F109" s="17">
        <f t="shared" si="17"/>
        <v>1.862645149230957E-9</v>
      </c>
    </row>
    <row r="110" spans="1:6" ht="15" customHeight="1" x14ac:dyDescent="0.25">
      <c r="A110" s="14">
        <v>92</v>
      </c>
      <c r="B110" s="17">
        <f t="shared" si="14"/>
        <v>1.862645149230957E-9</v>
      </c>
      <c r="C110" s="17">
        <f t="shared" si="9"/>
        <v>9.778887033462525E-12</v>
      </c>
      <c r="D110" s="17">
        <f t="shared" si="15"/>
        <v>0</v>
      </c>
      <c r="E110" s="17">
        <f t="shared" si="16"/>
        <v>0</v>
      </c>
      <c r="F110" s="17">
        <f t="shared" si="17"/>
        <v>1.862645149230957E-9</v>
      </c>
    </row>
    <row r="111" spans="1:6" ht="15" customHeight="1" x14ac:dyDescent="0.25">
      <c r="A111" s="14">
        <v>93</v>
      </c>
      <c r="B111" s="17">
        <f t="shared" si="14"/>
        <v>1.862645149230957E-9</v>
      </c>
      <c r="C111" s="17">
        <f t="shared" si="9"/>
        <v>9.778887033462525E-12</v>
      </c>
      <c r="D111" s="17">
        <f t="shared" si="15"/>
        <v>0</v>
      </c>
      <c r="E111" s="17">
        <f t="shared" si="16"/>
        <v>0</v>
      </c>
      <c r="F111" s="17">
        <f t="shared" si="17"/>
        <v>1.862645149230957E-9</v>
      </c>
    </row>
    <row r="112" spans="1:6" ht="15" customHeight="1" x14ac:dyDescent="0.25">
      <c r="A112" s="14">
        <v>94</v>
      </c>
      <c r="B112" s="17">
        <f t="shared" si="14"/>
        <v>1.862645149230957E-9</v>
      </c>
      <c r="C112" s="17">
        <f t="shared" si="9"/>
        <v>9.778887033462525E-12</v>
      </c>
      <c r="D112" s="17">
        <f t="shared" si="15"/>
        <v>0</v>
      </c>
      <c r="E112" s="17">
        <f t="shared" si="16"/>
        <v>0</v>
      </c>
      <c r="F112" s="17">
        <f t="shared" si="17"/>
        <v>1.862645149230957E-9</v>
      </c>
    </row>
    <row r="113" spans="1:6" ht="15" customHeight="1" x14ac:dyDescent="0.25">
      <c r="A113" s="14">
        <v>95</v>
      </c>
      <c r="B113" s="17">
        <f t="shared" si="14"/>
        <v>1.862645149230957E-9</v>
      </c>
      <c r="C113" s="17">
        <f t="shared" si="9"/>
        <v>9.778887033462525E-12</v>
      </c>
      <c r="D113" s="17">
        <f t="shared" si="15"/>
        <v>0</v>
      </c>
      <c r="E113" s="17">
        <f t="shared" si="16"/>
        <v>0</v>
      </c>
      <c r="F113" s="17">
        <f t="shared" si="17"/>
        <v>1.862645149230957E-9</v>
      </c>
    </row>
    <row r="114" spans="1:6" ht="15" customHeight="1" x14ac:dyDescent="0.25">
      <c r="A114" s="14">
        <v>96</v>
      </c>
      <c r="B114" s="17">
        <f t="shared" si="14"/>
        <v>1.862645149230957E-9</v>
      </c>
      <c r="C114" s="17">
        <f t="shared" si="9"/>
        <v>9.778887033462525E-12</v>
      </c>
      <c r="D114" s="17">
        <f t="shared" si="15"/>
        <v>0</v>
      </c>
      <c r="E114" s="17">
        <f t="shared" si="16"/>
        <v>0</v>
      </c>
      <c r="F114" s="17">
        <f t="shared" si="17"/>
        <v>1.862645149230957E-9</v>
      </c>
    </row>
    <row r="115" spans="1:6" ht="15" customHeight="1" x14ac:dyDescent="0.25">
      <c r="A115" s="14">
        <v>97</v>
      </c>
      <c r="B115" s="17">
        <f t="shared" si="14"/>
        <v>1.862645149230957E-9</v>
      </c>
      <c r="C115" s="17">
        <f t="shared" si="9"/>
        <v>9.778887033462525E-12</v>
      </c>
      <c r="D115" s="17">
        <f t="shared" si="15"/>
        <v>0</v>
      </c>
      <c r="E115" s="17">
        <f t="shared" si="16"/>
        <v>0</v>
      </c>
      <c r="F115" s="17">
        <f t="shared" si="17"/>
        <v>1.862645149230957E-9</v>
      </c>
    </row>
    <row r="116" spans="1:6" ht="15" customHeight="1" x14ac:dyDescent="0.25">
      <c r="A116" s="14">
        <v>98</v>
      </c>
      <c r="B116" s="17">
        <f t="shared" si="14"/>
        <v>1.862645149230957E-9</v>
      </c>
      <c r="C116" s="17">
        <f t="shared" si="9"/>
        <v>9.778887033462525E-12</v>
      </c>
      <c r="D116" s="17">
        <f t="shared" si="15"/>
        <v>0</v>
      </c>
      <c r="E116" s="17">
        <f t="shared" si="16"/>
        <v>0</v>
      </c>
      <c r="F116" s="17">
        <f t="shared" si="17"/>
        <v>1.862645149230957E-9</v>
      </c>
    </row>
    <row r="117" spans="1:6" ht="15" customHeight="1" x14ac:dyDescent="0.25">
      <c r="A117" s="14">
        <v>99</v>
      </c>
      <c r="B117" s="17">
        <f t="shared" si="14"/>
        <v>1.862645149230957E-9</v>
      </c>
      <c r="C117" s="17">
        <f t="shared" si="9"/>
        <v>9.778887033462525E-12</v>
      </c>
      <c r="D117" s="17">
        <f t="shared" si="15"/>
        <v>0</v>
      </c>
      <c r="E117" s="17">
        <f t="shared" si="16"/>
        <v>0</v>
      </c>
      <c r="F117" s="17">
        <f t="shared" si="17"/>
        <v>1.862645149230957E-9</v>
      </c>
    </row>
    <row r="118" spans="1:6" ht="15" customHeight="1" x14ac:dyDescent="0.25">
      <c r="A118" s="14">
        <v>100</v>
      </c>
      <c r="B118" s="17">
        <f t="shared" si="14"/>
        <v>1.862645149230957E-9</v>
      </c>
      <c r="C118" s="17">
        <f t="shared" si="9"/>
        <v>9.778887033462525E-12</v>
      </c>
      <c r="D118" s="17">
        <f t="shared" si="15"/>
        <v>0</v>
      </c>
      <c r="E118" s="17">
        <f t="shared" si="16"/>
        <v>0</v>
      </c>
      <c r="F118" s="17">
        <f t="shared" si="17"/>
        <v>1.862645149230957E-9</v>
      </c>
    </row>
    <row r="119" spans="1:6" ht="15" customHeight="1" x14ac:dyDescent="0.25">
      <c r="A119" s="14">
        <v>101</v>
      </c>
      <c r="B119" s="17">
        <f t="shared" si="14"/>
        <v>1.862645149230957E-9</v>
      </c>
      <c r="C119" s="17">
        <f t="shared" si="9"/>
        <v>9.778887033462525E-12</v>
      </c>
      <c r="D119" s="17">
        <f t="shared" si="15"/>
        <v>0</v>
      </c>
      <c r="E119" s="17">
        <f t="shared" si="16"/>
        <v>0</v>
      </c>
      <c r="F119" s="17">
        <f t="shared" si="17"/>
        <v>1.862645149230957E-9</v>
      </c>
    </row>
    <row r="120" spans="1:6" ht="15" customHeight="1" x14ac:dyDescent="0.25">
      <c r="A120" s="14">
        <v>102</v>
      </c>
      <c r="B120" s="17">
        <f t="shared" si="14"/>
        <v>1.862645149230957E-9</v>
      </c>
      <c r="C120" s="17">
        <f t="shared" si="9"/>
        <v>9.778887033462525E-12</v>
      </c>
      <c r="D120" s="17">
        <f t="shared" si="15"/>
        <v>0</v>
      </c>
      <c r="E120" s="17">
        <f t="shared" si="16"/>
        <v>0</v>
      </c>
      <c r="F120" s="17">
        <f t="shared" si="17"/>
        <v>1.862645149230957E-9</v>
      </c>
    </row>
    <row r="121" spans="1:6" ht="15" customHeight="1" x14ac:dyDescent="0.25">
      <c r="A121" s="14">
        <v>103</v>
      </c>
      <c r="B121" s="17">
        <f t="shared" si="14"/>
        <v>1.862645149230957E-9</v>
      </c>
      <c r="C121" s="17">
        <f t="shared" si="9"/>
        <v>9.778887033462525E-12</v>
      </c>
      <c r="D121" s="17">
        <f t="shared" si="15"/>
        <v>0</v>
      </c>
      <c r="E121" s="17">
        <f t="shared" si="16"/>
        <v>0</v>
      </c>
      <c r="F121" s="17">
        <f t="shared" si="17"/>
        <v>1.862645149230957E-9</v>
      </c>
    </row>
    <row r="122" spans="1:6" ht="15" customHeight="1" x14ac:dyDescent="0.25">
      <c r="A122" s="14">
        <v>104</v>
      </c>
      <c r="B122" s="17">
        <f t="shared" si="14"/>
        <v>1.862645149230957E-9</v>
      </c>
      <c r="C122" s="17">
        <f t="shared" si="9"/>
        <v>9.778887033462525E-12</v>
      </c>
      <c r="D122" s="17">
        <f t="shared" si="15"/>
        <v>0</v>
      </c>
      <c r="E122" s="17">
        <f t="shared" si="16"/>
        <v>0</v>
      </c>
      <c r="F122" s="17">
        <f t="shared" si="17"/>
        <v>1.862645149230957E-9</v>
      </c>
    </row>
    <row r="123" spans="1:6" ht="15" customHeight="1" x14ac:dyDescent="0.25">
      <c r="A123" s="14">
        <v>105</v>
      </c>
      <c r="B123" s="17">
        <f t="shared" si="14"/>
        <v>1.862645149230957E-9</v>
      </c>
      <c r="C123" s="17">
        <f t="shared" si="9"/>
        <v>9.778887033462525E-12</v>
      </c>
      <c r="D123" s="17">
        <f t="shared" si="15"/>
        <v>0</v>
      </c>
      <c r="E123" s="17">
        <f t="shared" si="16"/>
        <v>0</v>
      </c>
      <c r="F123" s="17">
        <f t="shared" si="17"/>
        <v>1.862645149230957E-9</v>
      </c>
    </row>
    <row r="124" spans="1:6" ht="15" customHeight="1" x14ac:dyDescent="0.25">
      <c r="A124" s="14">
        <v>106</v>
      </c>
      <c r="B124" s="17">
        <f t="shared" si="14"/>
        <v>1.862645149230957E-9</v>
      </c>
      <c r="C124" s="17">
        <f t="shared" si="9"/>
        <v>9.778887033462525E-12</v>
      </c>
      <c r="D124" s="17">
        <f t="shared" si="15"/>
        <v>0</v>
      </c>
      <c r="E124" s="17">
        <f t="shared" si="16"/>
        <v>0</v>
      </c>
      <c r="F124" s="17">
        <f t="shared" si="17"/>
        <v>1.862645149230957E-9</v>
      </c>
    </row>
    <row r="125" spans="1:6" ht="15" customHeight="1" x14ac:dyDescent="0.25">
      <c r="A125" s="14">
        <v>107</v>
      </c>
      <c r="B125" s="17">
        <f t="shared" si="14"/>
        <v>1.862645149230957E-9</v>
      </c>
      <c r="C125" s="17">
        <f t="shared" si="9"/>
        <v>9.778887033462525E-12</v>
      </c>
      <c r="D125" s="17">
        <f t="shared" si="15"/>
        <v>0</v>
      </c>
      <c r="E125" s="17">
        <f t="shared" si="16"/>
        <v>0</v>
      </c>
      <c r="F125" s="17">
        <f t="shared" si="17"/>
        <v>1.862645149230957E-9</v>
      </c>
    </row>
    <row r="126" spans="1:6" ht="15" customHeight="1" x14ac:dyDescent="0.25">
      <c r="A126" s="14">
        <v>108</v>
      </c>
      <c r="B126" s="17">
        <f t="shared" si="14"/>
        <v>1.862645149230957E-9</v>
      </c>
      <c r="C126" s="17">
        <f t="shared" si="9"/>
        <v>9.778887033462525E-12</v>
      </c>
      <c r="D126" s="17">
        <f t="shared" si="15"/>
        <v>0</v>
      </c>
      <c r="E126" s="17">
        <f t="shared" si="16"/>
        <v>0</v>
      </c>
      <c r="F126" s="17">
        <f t="shared" si="17"/>
        <v>1.862645149230957E-9</v>
      </c>
    </row>
    <row r="127" spans="1:6" ht="15" customHeight="1" x14ac:dyDescent="0.25">
      <c r="A127" s="14">
        <v>109</v>
      </c>
      <c r="B127" s="17">
        <f t="shared" si="14"/>
        <v>1.862645149230957E-9</v>
      </c>
      <c r="C127" s="17">
        <f t="shared" si="9"/>
        <v>9.778887033462525E-12</v>
      </c>
      <c r="D127" s="17">
        <f t="shared" si="15"/>
        <v>0</v>
      </c>
      <c r="E127" s="17">
        <f t="shared" si="16"/>
        <v>0</v>
      </c>
      <c r="F127" s="17">
        <f t="shared" si="17"/>
        <v>1.862645149230957E-9</v>
      </c>
    </row>
    <row r="128" spans="1:6" ht="15" customHeight="1" x14ac:dyDescent="0.25">
      <c r="A128" s="14">
        <v>110</v>
      </c>
      <c r="B128" s="17">
        <f t="shared" si="14"/>
        <v>1.862645149230957E-9</v>
      </c>
      <c r="C128" s="17">
        <f t="shared" si="9"/>
        <v>9.778887033462525E-12</v>
      </c>
      <c r="D128" s="17">
        <f t="shared" si="15"/>
        <v>0</v>
      </c>
      <c r="E128" s="17">
        <f t="shared" si="16"/>
        <v>0</v>
      </c>
      <c r="F128" s="17">
        <f t="shared" si="17"/>
        <v>1.862645149230957E-9</v>
      </c>
    </row>
    <row r="129" spans="1:6" ht="15" customHeight="1" x14ac:dyDescent="0.25">
      <c r="A129" s="14">
        <v>111</v>
      </c>
      <c r="B129" s="17">
        <f t="shared" si="14"/>
        <v>1.862645149230957E-9</v>
      </c>
      <c r="C129" s="17">
        <f t="shared" si="9"/>
        <v>9.778887033462525E-12</v>
      </c>
      <c r="D129" s="17">
        <f t="shared" si="15"/>
        <v>0</v>
      </c>
      <c r="E129" s="17">
        <f t="shared" si="16"/>
        <v>0</v>
      </c>
      <c r="F129" s="17">
        <f t="shared" si="17"/>
        <v>1.862645149230957E-9</v>
      </c>
    </row>
    <row r="130" spans="1:6" ht="15" customHeight="1" x14ac:dyDescent="0.25">
      <c r="A130" s="14">
        <v>112</v>
      </c>
      <c r="B130" s="17">
        <f t="shared" si="14"/>
        <v>1.862645149230957E-9</v>
      </c>
      <c r="C130" s="17">
        <f t="shared" si="9"/>
        <v>9.778887033462525E-12</v>
      </c>
      <c r="D130" s="17">
        <f t="shared" si="15"/>
        <v>0</v>
      </c>
      <c r="E130" s="17">
        <f t="shared" si="16"/>
        <v>0</v>
      </c>
      <c r="F130" s="17">
        <f t="shared" si="17"/>
        <v>1.862645149230957E-9</v>
      </c>
    </row>
    <row r="131" spans="1:6" ht="15" customHeight="1" x14ac:dyDescent="0.25">
      <c r="A131" s="14">
        <v>113</v>
      </c>
      <c r="B131" s="17">
        <f t="shared" si="14"/>
        <v>1.862645149230957E-9</v>
      </c>
      <c r="C131" s="17">
        <f t="shared" si="9"/>
        <v>9.778887033462525E-12</v>
      </c>
      <c r="D131" s="17">
        <f t="shared" si="15"/>
        <v>0</v>
      </c>
      <c r="E131" s="17">
        <f t="shared" si="16"/>
        <v>0</v>
      </c>
      <c r="F131" s="17">
        <f t="shared" si="17"/>
        <v>1.862645149230957E-9</v>
      </c>
    </row>
    <row r="132" spans="1:6" ht="15" customHeight="1" x14ac:dyDescent="0.25">
      <c r="A132" s="14">
        <v>114</v>
      </c>
      <c r="B132" s="17">
        <f t="shared" si="14"/>
        <v>1.862645149230957E-9</v>
      </c>
      <c r="C132" s="17">
        <f t="shared" si="9"/>
        <v>9.778887033462525E-12</v>
      </c>
      <c r="D132" s="17">
        <f t="shared" si="15"/>
        <v>0</v>
      </c>
      <c r="E132" s="17">
        <f t="shared" si="16"/>
        <v>0</v>
      </c>
      <c r="F132" s="17">
        <f t="shared" si="17"/>
        <v>1.862645149230957E-9</v>
      </c>
    </row>
    <row r="133" spans="1:6" ht="15" customHeight="1" x14ac:dyDescent="0.25">
      <c r="A133" s="14">
        <v>115</v>
      </c>
      <c r="B133" s="17">
        <f t="shared" si="14"/>
        <v>1.862645149230957E-9</v>
      </c>
      <c r="C133" s="17">
        <f t="shared" si="9"/>
        <v>9.778887033462525E-12</v>
      </c>
      <c r="D133" s="17">
        <f t="shared" si="15"/>
        <v>0</v>
      </c>
      <c r="E133" s="17">
        <f t="shared" si="16"/>
        <v>0</v>
      </c>
      <c r="F133" s="17">
        <f t="shared" si="17"/>
        <v>1.862645149230957E-9</v>
      </c>
    </row>
    <row r="134" spans="1:6" ht="15" customHeight="1" x14ac:dyDescent="0.25">
      <c r="A134" s="14">
        <v>116</v>
      </c>
      <c r="B134" s="17">
        <f t="shared" si="14"/>
        <v>1.862645149230957E-9</v>
      </c>
      <c r="C134" s="17">
        <f t="shared" si="9"/>
        <v>9.778887033462525E-12</v>
      </c>
      <c r="D134" s="17">
        <f t="shared" si="15"/>
        <v>0</v>
      </c>
      <c r="E134" s="17">
        <f t="shared" si="16"/>
        <v>0</v>
      </c>
      <c r="F134" s="17">
        <f t="shared" si="17"/>
        <v>1.862645149230957E-9</v>
      </c>
    </row>
    <row r="135" spans="1:6" ht="15" customHeight="1" x14ac:dyDescent="0.25">
      <c r="A135" s="14">
        <v>117</v>
      </c>
      <c r="B135" s="17">
        <f t="shared" si="14"/>
        <v>1.862645149230957E-9</v>
      </c>
      <c r="C135" s="17">
        <f t="shared" si="9"/>
        <v>9.778887033462525E-12</v>
      </c>
      <c r="D135" s="17">
        <f t="shared" si="15"/>
        <v>0</v>
      </c>
      <c r="E135" s="17">
        <f t="shared" si="16"/>
        <v>0</v>
      </c>
      <c r="F135" s="17">
        <f t="shared" si="17"/>
        <v>1.862645149230957E-9</v>
      </c>
    </row>
    <row r="136" spans="1:6" ht="15" customHeight="1" x14ac:dyDescent="0.25">
      <c r="A136" s="14">
        <v>118</v>
      </c>
      <c r="B136" s="17">
        <f t="shared" si="14"/>
        <v>1.862645149230957E-9</v>
      </c>
      <c r="C136" s="17">
        <f t="shared" si="9"/>
        <v>9.778887033462525E-12</v>
      </c>
      <c r="D136" s="17">
        <f t="shared" si="15"/>
        <v>0</v>
      </c>
      <c r="E136" s="17">
        <f t="shared" si="16"/>
        <v>0</v>
      </c>
      <c r="F136" s="17">
        <f t="shared" si="17"/>
        <v>1.862645149230957E-9</v>
      </c>
    </row>
    <row r="137" spans="1:6" ht="15" customHeight="1" x14ac:dyDescent="0.25">
      <c r="A137" s="14">
        <v>119</v>
      </c>
      <c r="B137" s="17">
        <f t="shared" si="14"/>
        <v>1.862645149230957E-9</v>
      </c>
      <c r="C137" s="17">
        <f t="shared" si="9"/>
        <v>9.778887033462525E-12</v>
      </c>
      <c r="D137" s="17">
        <f t="shared" si="15"/>
        <v>0</v>
      </c>
      <c r="E137" s="17">
        <f t="shared" si="16"/>
        <v>0</v>
      </c>
      <c r="F137" s="17">
        <f t="shared" si="17"/>
        <v>1.862645149230957E-9</v>
      </c>
    </row>
    <row r="138" spans="1:6" ht="15" customHeight="1" thickBot="1" x14ac:dyDescent="0.3">
      <c r="A138" s="23">
        <v>120</v>
      </c>
      <c r="B138" s="24">
        <f t="shared" si="14"/>
        <v>1.862645149230957E-9</v>
      </c>
      <c r="C138" s="17">
        <f t="shared" si="9"/>
        <v>9.778887033462525E-12</v>
      </c>
      <c r="D138" s="24">
        <f t="shared" si="15"/>
        <v>0</v>
      </c>
      <c r="E138" s="24">
        <f t="shared" si="16"/>
        <v>0</v>
      </c>
      <c r="F138" s="24">
        <f t="shared" si="17"/>
        <v>1.862645149230957E-9</v>
      </c>
    </row>
    <row r="139" spans="1:6" ht="16.5" customHeight="1" x14ac:dyDescent="0.3">
      <c r="B139" s="22" t="s">
        <v>15</v>
      </c>
      <c r="C139" s="21">
        <f>SUM(C19:C138)</f>
        <v>1273125.0000000005</v>
      </c>
      <c r="D139" s="21">
        <f>SUM(D19:D138)</f>
        <v>4999999.9999999981</v>
      </c>
      <c r="E139" s="21">
        <f>SUM(E19:E138)</f>
        <v>6273124.9999999991</v>
      </c>
      <c r="F139" s="18"/>
    </row>
    <row r="140" spans="1:6" ht="15" customHeight="1" x14ac:dyDescent="0.25"/>
  </sheetData>
  <sheetProtection password="DD2F" sheet="1"/>
  <mergeCells count="8">
    <mergeCell ref="A17:F17"/>
    <mergeCell ref="A3:D3"/>
    <mergeCell ref="A4:D4"/>
    <mergeCell ref="A6:D6"/>
    <mergeCell ref="A8:D8"/>
    <mergeCell ref="A12:D12"/>
    <mergeCell ref="A13:D13"/>
    <mergeCell ref="A10:D10"/>
  </mergeCells>
  <phoneticPr fontId="0" type="noConversion"/>
  <pageMargins left="0.75" right="0.75" top="1" bottom="1" header="0.5" footer="0.5"/>
  <pageSetup paperSize="9" scale="4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Fundusz Górnośląski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Zbróg</dc:creator>
  <cp:lastModifiedBy>Dagmara Głowacka</cp:lastModifiedBy>
  <cp:lastPrinted>2010-10-21T08:11:33Z</cp:lastPrinted>
  <dcterms:created xsi:type="dcterms:W3CDTF">2009-01-08T13:12:39Z</dcterms:created>
  <dcterms:modified xsi:type="dcterms:W3CDTF">2026-07-03T10:05:25Z</dcterms:modified>
</cp:coreProperties>
</file>