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glowacka\Desktop\kalkulatory pożyczkowe\innowacyjna\"/>
    </mc:Choice>
  </mc:AlternateContent>
  <bookViews>
    <workbookView xWindow="0" yWindow="0" windowWidth="23040" windowHeight="9072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E10" i="1" l="1"/>
  <c r="A10" i="1"/>
  <c r="H6" i="1"/>
  <c r="E8" i="1" s="1"/>
  <c r="D113" i="1" s="1"/>
  <c r="B19" i="1"/>
  <c r="D22" i="1"/>
  <c r="D24" i="1"/>
  <c r="D134" i="1"/>
  <c r="D137" i="1"/>
  <c r="D103" i="1"/>
  <c r="D116" i="1"/>
  <c r="D108" i="1"/>
  <c r="D138" i="1"/>
  <c r="D126" i="1"/>
  <c r="D131" i="1"/>
  <c r="D119" i="1"/>
  <c r="D130" i="1"/>
  <c r="D129" i="1"/>
  <c r="D118" i="1"/>
  <c r="D136" i="1"/>
  <c r="D105" i="1"/>
  <c r="D124" i="1"/>
  <c r="D23" i="1"/>
  <c r="D132" i="1"/>
  <c r="D109" i="1"/>
  <c r="D104" i="1"/>
  <c r="D121" i="1"/>
  <c r="D106" i="1"/>
  <c r="D110" i="1"/>
  <c r="D30" i="1"/>
  <c r="D122" i="1"/>
  <c r="D133" i="1"/>
  <c r="D111" i="1"/>
  <c r="D127" i="1" l="1"/>
  <c r="D125" i="1"/>
  <c r="D135" i="1"/>
  <c r="D120" i="1"/>
  <c r="D114" i="1"/>
  <c r="D107" i="1"/>
  <c r="D115" i="1"/>
  <c r="D112" i="1"/>
  <c r="D117" i="1"/>
  <c r="D123" i="1"/>
  <c r="D128" i="1"/>
  <c r="D53" i="1"/>
  <c r="D59" i="1"/>
  <c r="D38" i="1"/>
  <c r="D102" i="1"/>
  <c r="D99" i="1"/>
  <c r="D56" i="1"/>
  <c r="D75" i="1"/>
  <c r="D36" i="1"/>
  <c r="D80" i="1"/>
  <c r="D33" i="1"/>
  <c r="D28" i="1"/>
  <c r="D77" i="1"/>
  <c r="D29" i="1"/>
  <c r="D47" i="1"/>
  <c r="D50" i="1"/>
  <c r="D20" i="1"/>
  <c r="D66" i="1"/>
  <c r="D40" i="1"/>
  <c r="D62" i="1"/>
  <c r="D94" i="1"/>
  <c r="D76" i="1"/>
  <c r="D52" i="1"/>
  <c r="D78" i="1"/>
  <c r="D69" i="1"/>
  <c r="D97" i="1"/>
  <c r="D42" i="1"/>
  <c r="D46" i="1"/>
  <c r="D70" i="1"/>
  <c r="D51" i="1"/>
  <c r="D25" i="1"/>
  <c r="D49" i="1"/>
  <c r="D73" i="1"/>
  <c r="D41" i="1"/>
  <c r="D98" i="1"/>
  <c r="D71" i="1"/>
  <c r="D65" i="1"/>
  <c r="D44" i="1"/>
  <c r="D21" i="1"/>
  <c r="D67" i="1"/>
  <c r="D95" i="1"/>
  <c r="D37" i="1"/>
  <c r="D72" i="1"/>
  <c r="D89" i="1"/>
  <c r="D100" i="1"/>
  <c r="D35" i="1"/>
  <c r="D27" i="1"/>
  <c r="D90" i="1"/>
  <c r="D57" i="1"/>
  <c r="D54" i="1"/>
  <c r="D31" i="1"/>
  <c r="D81" i="1"/>
  <c r="D55" i="1"/>
  <c r="D91" i="1"/>
  <c r="D68" i="1"/>
  <c r="D88" i="1"/>
  <c r="D83" i="1"/>
  <c r="D96" i="1"/>
  <c r="D45" i="1"/>
  <c r="D19" i="1"/>
  <c r="D101" i="1"/>
  <c r="D82" i="1"/>
  <c r="D87" i="1"/>
  <c r="D85" i="1"/>
  <c r="D48" i="1"/>
  <c r="D60" i="1"/>
  <c r="D93" i="1"/>
  <c r="D43" i="1"/>
  <c r="D34" i="1"/>
  <c r="D92" i="1"/>
  <c r="D32" i="1"/>
  <c r="D74" i="1"/>
  <c r="D63" i="1"/>
  <c r="D39" i="1"/>
  <c r="D86" i="1"/>
  <c r="D79" i="1"/>
  <c r="D58" i="1"/>
  <c r="D26" i="1"/>
  <c r="D84" i="1"/>
  <c r="D64" i="1"/>
  <c r="D61" i="1"/>
  <c r="C19" i="1"/>
  <c r="E19" i="1" l="1"/>
  <c r="D139" i="1"/>
  <c r="F19" i="1"/>
  <c r="B20" i="1" s="1"/>
  <c r="F20" i="1" l="1"/>
  <c r="B21" i="1" s="1"/>
  <c r="C20" i="1"/>
  <c r="E20" i="1" l="1"/>
  <c r="F21" i="1"/>
  <c r="B22" i="1" s="1"/>
  <c r="C21" i="1"/>
  <c r="E21" i="1" s="1"/>
  <c r="F22" i="1" l="1"/>
  <c r="B23" i="1" s="1"/>
  <c r="C22" i="1"/>
  <c r="E22" i="1" s="1"/>
  <c r="F23" i="1" l="1"/>
  <c r="B24" i="1" s="1"/>
  <c r="C23" i="1"/>
  <c r="E23" i="1" s="1"/>
  <c r="F24" i="1" l="1"/>
  <c r="B25" i="1" s="1"/>
  <c r="C24" i="1"/>
  <c r="E24" i="1" l="1"/>
  <c r="C25" i="1"/>
  <c r="E25" i="1" s="1"/>
  <c r="F25" i="1"/>
  <c r="B26" i="1" s="1"/>
  <c r="F26" i="1" l="1"/>
  <c r="B27" i="1" s="1"/>
  <c r="C26" i="1"/>
  <c r="E26" i="1" s="1"/>
  <c r="F27" i="1" l="1"/>
  <c r="B28" i="1" s="1"/>
  <c r="C27" i="1"/>
  <c r="E27" i="1" s="1"/>
  <c r="F28" i="1" l="1"/>
  <c r="B29" i="1" s="1"/>
  <c r="C28" i="1"/>
  <c r="E28" i="1" s="1"/>
  <c r="F29" i="1" l="1"/>
  <c r="B30" i="1" s="1"/>
  <c r="C29" i="1"/>
  <c r="E29" i="1" s="1"/>
  <c r="F30" i="1" l="1"/>
  <c r="B31" i="1" s="1"/>
  <c r="C30" i="1"/>
  <c r="E30" i="1" s="1"/>
  <c r="F31" i="1" l="1"/>
  <c r="B32" i="1" s="1"/>
  <c r="C31" i="1"/>
  <c r="E31" i="1" s="1"/>
  <c r="F32" i="1" l="1"/>
  <c r="B33" i="1" s="1"/>
  <c r="C32" i="1"/>
  <c r="E32" i="1" s="1"/>
  <c r="F33" i="1" l="1"/>
  <c r="B34" i="1" s="1"/>
  <c r="C33" i="1"/>
  <c r="E33" i="1" s="1"/>
  <c r="F34" i="1" l="1"/>
  <c r="B35" i="1" s="1"/>
  <c r="C34" i="1"/>
  <c r="E34" i="1" s="1"/>
  <c r="F35" i="1" l="1"/>
  <c r="B36" i="1" s="1"/>
  <c r="C35" i="1"/>
  <c r="E35" i="1" s="1"/>
  <c r="F36" i="1" l="1"/>
  <c r="B37" i="1" s="1"/>
  <c r="C36" i="1"/>
  <c r="E36" i="1" s="1"/>
  <c r="F37" i="1" l="1"/>
  <c r="B38" i="1" s="1"/>
  <c r="C37" i="1"/>
  <c r="E37" i="1" s="1"/>
  <c r="F38" i="1" l="1"/>
  <c r="B39" i="1" s="1"/>
  <c r="C38" i="1"/>
  <c r="E38" i="1" s="1"/>
  <c r="F39" i="1" l="1"/>
  <c r="B40" i="1" s="1"/>
  <c r="C39" i="1"/>
  <c r="E39" i="1" s="1"/>
  <c r="C40" i="1" l="1"/>
  <c r="E40" i="1" s="1"/>
  <c r="F40" i="1"/>
  <c r="B41" i="1" s="1"/>
  <c r="F41" i="1" l="1"/>
  <c r="B42" i="1" s="1"/>
  <c r="C41" i="1"/>
  <c r="E41" i="1" s="1"/>
  <c r="F42" i="1" l="1"/>
  <c r="B43" i="1" s="1"/>
  <c r="C42" i="1"/>
  <c r="E42" i="1" s="1"/>
  <c r="F43" i="1" l="1"/>
  <c r="B44" i="1" s="1"/>
  <c r="C43" i="1"/>
  <c r="E43" i="1" s="1"/>
  <c r="F44" i="1" l="1"/>
  <c r="B45" i="1" s="1"/>
  <c r="C44" i="1"/>
  <c r="E44" i="1" s="1"/>
  <c r="F45" i="1" l="1"/>
  <c r="B46" i="1" s="1"/>
  <c r="C45" i="1"/>
  <c r="E45" i="1" s="1"/>
  <c r="F46" i="1" l="1"/>
  <c r="B47" i="1" s="1"/>
  <c r="C46" i="1"/>
  <c r="E46" i="1" s="1"/>
  <c r="F47" i="1" l="1"/>
  <c r="B48" i="1" s="1"/>
  <c r="C47" i="1"/>
  <c r="E47" i="1" s="1"/>
  <c r="F48" i="1" l="1"/>
  <c r="B49" i="1" s="1"/>
  <c r="C48" i="1"/>
  <c r="E48" i="1" s="1"/>
  <c r="F49" i="1" l="1"/>
  <c r="B50" i="1" s="1"/>
  <c r="C49" i="1"/>
  <c r="E49" i="1" s="1"/>
  <c r="F50" i="1" l="1"/>
  <c r="B51" i="1" s="1"/>
  <c r="C50" i="1"/>
  <c r="E50" i="1" s="1"/>
  <c r="C51" i="1" l="1"/>
  <c r="E51" i="1" s="1"/>
  <c r="F51" i="1"/>
  <c r="B52" i="1" s="1"/>
  <c r="F52" i="1" l="1"/>
  <c r="B53" i="1" s="1"/>
  <c r="C52" i="1"/>
  <c r="E52" i="1" s="1"/>
  <c r="F53" i="1" l="1"/>
  <c r="B54" i="1" s="1"/>
  <c r="C53" i="1"/>
  <c r="E53" i="1" s="1"/>
  <c r="F54" i="1" l="1"/>
  <c r="B55" i="1" s="1"/>
  <c r="C54" i="1"/>
  <c r="E54" i="1" s="1"/>
  <c r="C55" i="1" l="1"/>
  <c r="E55" i="1" s="1"/>
  <c r="F55" i="1"/>
  <c r="B56" i="1" s="1"/>
  <c r="F56" i="1" l="1"/>
  <c r="B57" i="1" s="1"/>
  <c r="C56" i="1"/>
  <c r="E56" i="1" s="1"/>
  <c r="F57" i="1" l="1"/>
  <c r="B58" i="1" s="1"/>
  <c r="C57" i="1"/>
  <c r="E57" i="1" s="1"/>
  <c r="F58" i="1" l="1"/>
  <c r="B59" i="1" s="1"/>
  <c r="C58" i="1"/>
  <c r="E58" i="1" s="1"/>
  <c r="F59" i="1" l="1"/>
  <c r="B60" i="1" s="1"/>
  <c r="C59" i="1"/>
  <c r="E59" i="1" s="1"/>
  <c r="F60" i="1" l="1"/>
  <c r="B61" i="1" s="1"/>
  <c r="C60" i="1"/>
  <c r="E60" i="1" s="1"/>
  <c r="F61" i="1" l="1"/>
  <c r="B62" i="1" s="1"/>
  <c r="C61" i="1"/>
  <c r="E61" i="1" s="1"/>
  <c r="F62" i="1" l="1"/>
  <c r="B63" i="1" s="1"/>
  <c r="C62" i="1"/>
  <c r="E62" i="1" s="1"/>
  <c r="F63" i="1" l="1"/>
  <c r="B64" i="1" s="1"/>
  <c r="C63" i="1"/>
  <c r="E63" i="1" s="1"/>
  <c r="F64" i="1" l="1"/>
  <c r="B65" i="1" s="1"/>
  <c r="C64" i="1"/>
  <c r="E64" i="1" s="1"/>
  <c r="F65" i="1" l="1"/>
  <c r="B66" i="1" s="1"/>
  <c r="C65" i="1"/>
  <c r="E65" i="1" s="1"/>
  <c r="F66" i="1" l="1"/>
  <c r="B67" i="1" s="1"/>
  <c r="C66" i="1"/>
  <c r="E66" i="1" s="1"/>
  <c r="C67" i="1" l="1"/>
  <c r="E67" i="1" s="1"/>
  <c r="F67" i="1"/>
  <c r="B68" i="1" s="1"/>
  <c r="F68" i="1" l="1"/>
  <c r="B69" i="1" s="1"/>
  <c r="C68" i="1"/>
  <c r="E68" i="1" s="1"/>
  <c r="F69" i="1" l="1"/>
  <c r="B70" i="1" s="1"/>
  <c r="C69" i="1"/>
  <c r="E69" i="1" s="1"/>
  <c r="F70" i="1" l="1"/>
  <c r="B71" i="1" s="1"/>
  <c r="C70" i="1"/>
  <c r="E70" i="1" s="1"/>
  <c r="F71" i="1" l="1"/>
  <c r="B72" i="1" s="1"/>
  <c r="C71" i="1"/>
  <c r="E71" i="1" s="1"/>
  <c r="F72" i="1" l="1"/>
  <c r="B73" i="1" s="1"/>
  <c r="C72" i="1"/>
  <c r="E72" i="1" s="1"/>
  <c r="F73" i="1" l="1"/>
  <c r="B74" i="1" s="1"/>
  <c r="C73" i="1"/>
  <c r="E73" i="1" s="1"/>
  <c r="F74" i="1" l="1"/>
  <c r="B75" i="1" s="1"/>
  <c r="C74" i="1"/>
  <c r="E74" i="1" s="1"/>
  <c r="F75" i="1" l="1"/>
  <c r="B76" i="1" s="1"/>
  <c r="C75" i="1"/>
  <c r="E75" i="1" s="1"/>
  <c r="F76" i="1" l="1"/>
  <c r="B77" i="1" s="1"/>
  <c r="C76" i="1"/>
  <c r="E76" i="1" s="1"/>
  <c r="F77" i="1" l="1"/>
  <c r="B78" i="1" s="1"/>
  <c r="C77" i="1"/>
  <c r="E77" i="1" s="1"/>
  <c r="F78" i="1" l="1"/>
  <c r="B79" i="1" s="1"/>
  <c r="C78" i="1"/>
  <c r="E78" i="1" s="1"/>
  <c r="F79" i="1" l="1"/>
  <c r="B80" i="1" s="1"/>
  <c r="C79" i="1"/>
  <c r="E79" i="1" s="1"/>
  <c r="F80" i="1" l="1"/>
  <c r="B81" i="1" s="1"/>
  <c r="C80" i="1"/>
  <c r="E80" i="1" s="1"/>
  <c r="F81" i="1" l="1"/>
  <c r="B82" i="1" s="1"/>
  <c r="C81" i="1"/>
  <c r="E81" i="1" s="1"/>
  <c r="F82" i="1" l="1"/>
  <c r="B83" i="1" s="1"/>
  <c r="C82" i="1"/>
  <c r="E82" i="1" s="1"/>
  <c r="C83" i="1" l="1"/>
  <c r="E83" i="1" s="1"/>
  <c r="F83" i="1"/>
  <c r="B84" i="1" s="1"/>
  <c r="F84" i="1" l="1"/>
  <c r="B85" i="1" s="1"/>
  <c r="C84" i="1"/>
  <c r="E84" i="1" s="1"/>
  <c r="F85" i="1" l="1"/>
  <c r="B86" i="1" s="1"/>
  <c r="C85" i="1"/>
  <c r="E85" i="1" s="1"/>
  <c r="F86" i="1" l="1"/>
  <c r="B87" i="1" s="1"/>
  <c r="C86" i="1"/>
  <c r="E86" i="1" s="1"/>
  <c r="F87" i="1" l="1"/>
  <c r="B88" i="1" s="1"/>
  <c r="C87" i="1"/>
  <c r="E87" i="1" s="1"/>
  <c r="F88" i="1" l="1"/>
  <c r="B89" i="1" s="1"/>
  <c r="C88" i="1"/>
  <c r="E88" i="1" s="1"/>
  <c r="F89" i="1" l="1"/>
  <c r="B90" i="1" s="1"/>
  <c r="C89" i="1"/>
  <c r="E89" i="1" s="1"/>
  <c r="F90" i="1" l="1"/>
  <c r="B91" i="1" s="1"/>
  <c r="C90" i="1"/>
  <c r="E90" i="1" s="1"/>
  <c r="F91" i="1" l="1"/>
  <c r="B92" i="1" s="1"/>
  <c r="C91" i="1"/>
  <c r="E91" i="1" s="1"/>
  <c r="F92" i="1" l="1"/>
  <c r="B93" i="1" s="1"/>
  <c r="C92" i="1"/>
  <c r="E92" i="1" s="1"/>
  <c r="C93" i="1" l="1"/>
  <c r="E93" i="1" s="1"/>
  <c r="F93" i="1"/>
  <c r="B94" i="1" s="1"/>
  <c r="F94" i="1" l="1"/>
  <c r="B95" i="1" s="1"/>
  <c r="C94" i="1"/>
  <c r="E94" i="1" s="1"/>
  <c r="F95" i="1" l="1"/>
  <c r="B96" i="1" s="1"/>
  <c r="C95" i="1"/>
  <c r="E95" i="1" s="1"/>
  <c r="F96" i="1" l="1"/>
  <c r="B97" i="1" s="1"/>
  <c r="C96" i="1"/>
  <c r="E96" i="1" s="1"/>
  <c r="C97" i="1" l="1"/>
  <c r="E97" i="1" s="1"/>
  <c r="F97" i="1"/>
  <c r="B98" i="1" s="1"/>
  <c r="F98" i="1" l="1"/>
  <c r="B99" i="1" s="1"/>
  <c r="C98" i="1"/>
  <c r="E98" i="1" s="1"/>
  <c r="C99" i="1" l="1"/>
  <c r="E99" i="1" s="1"/>
  <c r="F99" i="1"/>
  <c r="B100" i="1" s="1"/>
  <c r="F100" i="1" l="1"/>
  <c r="B101" i="1" s="1"/>
  <c r="C100" i="1"/>
  <c r="E100" i="1" s="1"/>
  <c r="F101" i="1" l="1"/>
  <c r="B102" i="1" s="1"/>
  <c r="C101" i="1"/>
  <c r="E101" i="1" s="1"/>
  <c r="F102" i="1" l="1"/>
  <c r="B103" i="1" s="1"/>
  <c r="C102" i="1"/>
  <c r="E102" i="1" s="1"/>
  <c r="F103" i="1" l="1"/>
  <c r="B104" i="1" s="1"/>
  <c r="C103" i="1"/>
  <c r="E103" i="1" s="1"/>
  <c r="C104" i="1" l="1"/>
  <c r="E104" i="1" s="1"/>
  <c r="F104" i="1"/>
  <c r="B105" i="1" s="1"/>
  <c r="C105" i="1" l="1"/>
  <c r="E105" i="1" s="1"/>
  <c r="F105" i="1"/>
  <c r="B106" i="1" s="1"/>
  <c r="F106" i="1" l="1"/>
  <c r="B107" i="1" s="1"/>
  <c r="C106" i="1"/>
  <c r="E106" i="1" s="1"/>
  <c r="F107" i="1" l="1"/>
  <c r="B108" i="1" s="1"/>
  <c r="C107" i="1"/>
  <c r="E107" i="1" s="1"/>
  <c r="F108" i="1" l="1"/>
  <c r="B109" i="1" s="1"/>
  <c r="C108" i="1"/>
  <c r="E108" i="1" s="1"/>
  <c r="C109" i="1" l="1"/>
  <c r="E109" i="1" s="1"/>
  <c r="F109" i="1"/>
  <c r="B110" i="1" s="1"/>
  <c r="F110" i="1" l="1"/>
  <c r="B111" i="1" s="1"/>
  <c r="C110" i="1"/>
  <c r="E110" i="1" s="1"/>
  <c r="F111" i="1" l="1"/>
  <c r="B112" i="1" s="1"/>
  <c r="C111" i="1"/>
  <c r="E111" i="1" s="1"/>
  <c r="F112" i="1" l="1"/>
  <c r="B113" i="1" s="1"/>
  <c r="C112" i="1"/>
  <c r="E112" i="1" s="1"/>
  <c r="C113" i="1" l="1"/>
  <c r="E113" i="1" s="1"/>
  <c r="F113" i="1"/>
  <c r="B114" i="1" s="1"/>
  <c r="F114" i="1" l="1"/>
  <c r="B115" i="1" s="1"/>
  <c r="C114" i="1"/>
  <c r="E114" i="1" s="1"/>
  <c r="F115" i="1" l="1"/>
  <c r="B116" i="1" s="1"/>
  <c r="C115" i="1"/>
  <c r="E115" i="1" s="1"/>
  <c r="C116" i="1" l="1"/>
  <c r="E116" i="1" s="1"/>
  <c r="F116" i="1"/>
  <c r="B117" i="1" s="1"/>
  <c r="F117" i="1" l="1"/>
  <c r="B118" i="1" s="1"/>
  <c r="C117" i="1"/>
  <c r="E117" i="1" s="1"/>
  <c r="F118" i="1" l="1"/>
  <c r="B119" i="1" s="1"/>
  <c r="C118" i="1"/>
  <c r="E118" i="1" s="1"/>
  <c r="F119" i="1" l="1"/>
  <c r="B120" i="1" s="1"/>
  <c r="C119" i="1"/>
  <c r="E119" i="1" s="1"/>
  <c r="C120" i="1" l="1"/>
  <c r="E120" i="1" s="1"/>
  <c r="F120" i="1"/>
  <c r="B121" i="1" s="1"/>
  <c r="F121" i="1" l="1"/>
  <c r="B122" i="1" s="1"/>
  <c r="C121" i="1"/>
  <c r="E121" i="1" s="1"/>
  <c r="F122" i="1" l="1"/>
  <c r="B123" i="1" s="1"/>
  <c r="C122" i="1"/>
  <c r="E122" i="1" s="1"/>
  <c r="F123" i="1" l="1"/>
  <c r="B124" i="1" s="1"/>
  <c r="C123" i="1"/>
  <c r="E123" i="1" s="1"/>
  <c r="C124" i="1" l="1"/>
  <c r="E124" i="1" s="1"/>
  <c r="F124" i="1"/>
  <c r="B125" i="1" s="1"/>
  <c r="C125" i="1" l="1"/>
  <c r="E125" i="1" s="1"/>
  <c r="F125" i="1"/>
  <c r="B126" i="1" s="1"/>
  <c r="F126" i="1" l="1"/>
  <c r="B127" i="1" s="1"/>
  <c r="C126" i="1"/>
  <c r="E126" i="1" s="1"/>
  <c r="F127" i="1" l="1"/>
  <c r="B128" i="1" s="1"/>
  <c r="C127" i="1"/>
  <c r="E127" i="1" s="1"/>
  <c r="F128" i="1" l="1"/>
  <c r="B129" i="1" s="1"/>
  <c r="C128" i="1"/>
  <c r="E128" i="1" s="1"/>
  <c r="F129" i="1" l="1"/>
  <c r="B130" i="1" s="1"/>
  <c r="C129" i="1"/>
  <c r="E129" i="1" s="1"/>
  <c r="F130" i="1" l="1"/>
  <c r="B131" i="1" s="1"/>
  <c r="C130" i="1"/>
  <c r="E130" i="1" s="1"/>
  <c r="C131" i="1" l="1"/>
  <c r="E131" i="1" s="1"/>
  <c r="F131" i="1"/>
  <c r="B132" i="1" s="1"/>
  <c r="C132" i="1" l="1"/>
  <c r="E132" i="1" s="1"/>
  <c r="F132" i="1"/>
  <c r="B133" i="1" s="1"/>
  <c r="F133" i="1" l="1"/>
  <c r="B134" i="1" s="1"/>
  <c r="C133" i="1"/>
  <c r="E133" i="1" s="1"/>
  <c r="F134" i="1" l="1"/>
  <c r="B135" i="1" s="1"/>
  <c r="C134" i="1"/>
  <c r="E134" i="1" s="1"/>
  <c r="C135" i="1" l="1"/>
  <c r="E135" i="1" s="1"/>
  <c r="F135" i="1"/>
  <c r="B136" i="1" s="1"/>
  <c r="F136" i="1" l="1"/>
  <c r="B137" i="1" s="1"/>
  <c r="C136" i="1"/>
  <c r="E136" i="1" s="1"/>
  <c r="C137" i="1" l="1"/>
  <c r="E137" i="1" s="1"/>
  <c r="F137" i="1"/>
  <c r="B138" i="1" s="1"/>
  <c r="F138" i="1" l="1"/>
  <c r="C138" i="1"/>
  <c r="C139" i="1" l="1"/>
  <c r="E138" i="1"/>
  <c r="E139" i="1" s="1"/>
</calcChain>
</file>

<file path=xl/sharedStrings.xml><?xml version="1.0" encoding="utf-8"?>
<sst xmlns="http://schemas.openxmlformats.org/spreadsheetml/2006/main" count="25" uniqueCount="22">
  <si>
    <t>W pola zaznaczone żółtym kolorem należy wpisać warunki pożyczki</t>
  </si>
  <si>
    <t>zł</t>
  </si>
  <si>
    <r>
      <t xml:space="preserve">okres pożyczkowy </t>
    </r>
    <r>
      <rPr>
        <sz val="12"/>
        <rFont val="Arial CE"/>
        <family val="2"/>
        <charset val="238"/>
      </rPr>
      <t>(ilość miesięcy)</t>
    </r>
  </si>
  <si>
    <t>mies.</t>
  </si>
  <si>
    <r>
      <t xml:space="preserve">karencja spłaty rat kapitałowych </t>
    </r>
    <r>
      <rPr>
        <sz val="12"/>
        <rFont val="Arial CE"/>
        <family val="2"/>
        <charset val="238"/>
      </rPr>
      <t>(ilość miesięcy)</t>
    </r>
  </si>
  <si>
    <t>miesięczna rata kapitałowa</t>
  </si>
  <si>
    <t xml:space="preserve">zł </t>
  </si>
  <si>
    <t xml:space="preserve"> p.a.</t>
  </si>
  <si>
    <r>
      <t>Obliczenie odsetek i rat kapitałowych</t>
    </r>
    <r>
      <rPr>
        <sz val="10"/>
        <rFont val="Arial CE"/>
        <charset val="238"/>
      </rPr>
      <t xml:space="preserve">, </t>
    </r>
    <r>
      <rPr>
        <sz val="9"/>
        <rFont val="Arial CE"/>
        <family val="2"/>
        <charset val="238"/>
      </rPr>
      <t>wszystkie kwoty w zł</t>
    </r>
  </si>
  <si>
    <t>Miesiąc</t>
  </si>
  <si>
    <t>Zadłużenie na początek miesiąca</t>
  </si>
  <si>
    <t>Odsetki</t>
  </si>
  <si>
    <t>Rata kapitałowa</t>
  </si>
  <si>
    <t>Łączna płatność</t>
  </si>
  <si>
    <t>Zadłużenie na koniec miesiąca</t>
  </si>
  <si>
    <t xml:space="preserve">RAZEM </t>
  </si>
  <si>
    <t xml:space="preserve">Kwota pożyczki </t>
  </si>
  <si>
    <t>(max.: 120)</t>
  </si>
  <si>
    <t>(max.: 18)</t>
  </si>
  <si>
    <t>marża *</t>
  </si>
  <si>
    <t>* - wypełnić w przypadku braku możliwości ubiegania się o pożyczkę na warunkach preferencyjnych (objętej pomocą de minimis)</t>
  </si>
  <si>
    <t>aktualna stopa bazowa KE*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</si>
</sst>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0.000"/>
  </numFmts>
  <fonts count="12" x14ac:knownFonts="1">
    <font>
      <sz val="10"/>
      <name val="Arial"/>
      <charset val="238"/>
    </font>
    <font>
      <sz val="10"/>
      <name val="Arial"/>
      <charset val="238"/>
    </font>
    <font>
      <i/>
      <sz val="12"/>
      <name val="Arial CE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sz val="12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1" applyFont="1"/>
    <xf numFmtId="0" fontId="4" fillId="0" borderId="0" xfId="0" applyFont="1"/>
    <xf numFmtId="44" fontId="4" fillId="2" borderId="1" xfId="2" applyFont="1" applyFill="1" applyBorder="1" applyProtection="1">
      <protection locked="0"/>
    </xf>
    <xf numFmtId="0" fontId="3" fillId="0" borderId="0" xfId="1"/>
    <xf numFmtId="0" fontId="4" fillId="2" borderId="1" xfId="0" applyFont="1" applyFill="1" applyBorder="1" applyProtection="1">
      <protection locked="0"/>
    </xf>
    <xf numFmtId="0" fontId="7" fillId="0" borderId="0" xfId="1" applyFont="1"/>
    <xf numFmtId="0" fontId="5" fillId="0" borderId="0" xfId="1" applyFont="1"/>
    <xf numFmtId="0" fontId="4" fillId="0" borderId="0" xfId="0" applyFont="1" applyFill="1" applyBorder="1"/>
    <xf numFmtId="4" fontId="8" fillId="0" borderId="0" xfId="1" applyNumberFormat="1" applyFont="1" applyFill="1" applyBorder="1" applyProtection="1">
      <protection hidden="1"/>
    </xf>
    <xf numFmtId="0" fontId="4" fillId="3" borderId="0" xfId="0" applyFont="1" applyFill="1"/>
    <xf numFmtId="0" fontId="3" fillId="0" borderId="0" xfId="1" applyFill="1"/>
    <xf numFmtId="10" fontId="4" fillId="2" borderId="1" xfId="0" applyNumberFormat="1" applyFont="1" applyFill="1" applyBorder="1" applyProtection="1">
      <protection locked="0"/>
    </xf>
    <xf numFmtId="0" fontId="3" fillId="4" borderId="1" xfId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0" xfId="1" applyFont="1"/>
    <xf numFmtId="164" fontId="4" fillId="0" borderId="0" xfId="0" applyNumberFormat="1" applyFont="1"/>
    <xf numFmtId="44" fontId="4" fillId="0" borderId="1" xfId="2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44" fontId="4" fillId="5" borderId="1" xfId="2" applyFont="1" applyFill="1" applyBorder="1" applyProtection="1">
      <protection hidden="1"/>
    </xf>
    <xf numFmtId="10" fontId="4" fillId="5" borderId="1" xfId="0" applyNumberFormat="1" applyFont="1" applyFill="1" applyBorder="1" applyProtection="1">
      <protection hidden="1"/>
    </xf>
    <xf numFmtId="44" fontId="10" fillId="0" borderId="0" xfId="0" applyNumberFormat="1" applyFont="1" applyProtection="1">
      <protection hidden="1"/>
    </xf>
    <xf numFmtId="0" fontId="10" fillId="0" borderId="0" xfId="0" applyFont="1" applyProtection="1">
      <protection hidden="1"/>
    </xf>
    <xf numFmtId="0" fontId="4" fillId="0" borderId="2" xfId="0" applyFont="1" applyBorder="1" applyAlignment="1">
      <alignment horizontal="center"/>
    </xf>
    <xf numFmtId="44" fontId="4" fillId="0" borderId="2" xfId="2" applyFont="1" applyBorder="1" applyAlignment="1" applyProtection="1">
      <alignment horizontal="center"/>
      <protection hidden="1"/>
    </xf>
    <xf numFmtId="0" fontId="11" fillId="0" borderId="0" xfId="0" applyFont="1"/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10" fontId="4" fillId="0" borderId="0" xfId="0" applyNumberFormat="1" applyFont="1" applyFill="1" applyBorder="1" applyProtection="1">
      <protection hidden="1"/>
    </xf>
    <xf numFmtId="0" fontId="9" fillId="0" borderId="3" xfId="1" applyFont="1" applyBorder="1" applyAlignment="1">
      <alignment vertical="center"/>
    </xf>
    <xf numFmtId="0" fontId="3" fillId="0" borderId="4" xfId="1" applyBorder="1" applyAlignment="1">
      <alignment vertical="center"/>
    </xf>
    <xf numFmtId="0" fontId="3" fillId="0" borderId="5" xfId="1" applyBorder="1" applyAlignment="1">
      <alignment vertical="center"/>
    </xf>
    <xf numFmtId="0" fontId="5" fillId="0" borderId="1" xfId="1" applyFont="1" applyBorder="1" applyAlignment="1"/>
    <xf numFmtId="0" fontId="5" fillId="0" borderId="3" xfId="1" applyFont="1" applyBorder="1" applyAlignment="1"/>
    <xf numFmtId="0" fontId="5" fillId="0" borderId="4" xfId="1" applyFont="1" applyBorder="1" applyAlignment="1"/>
    <xf numFmtId="0" fontId="5" fillId="0" borderId="5" xfId="1" applyFont="1" applyBorder="1" applyAlignment="1"/>
    <xf numFmtId="0" fontId="5" fillId="0" borderId="1" xfId="1" applyFont="1" applyBorder="1" applyAlignment="1">
      <alignment horizontal="left"/>
    </xf>
  </cellXfs>
  <cellStyles count="3">
    <cellStyle name="Normalny" xfId="0" builtinId="0"/>
    <cellStyle name="Normalny_Arkusz1" xfId="1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tabSelected="1" workbookViewId="0">
      <selection activeCell="F7" sqref="F7"/>
    </sheetView>
  </sheetViews>
  <sheetFormatPr defaultColWidth="0" defaultRowHeight="15" customHeight="1" zeroHeight="1" x14ac:dyDescent="0.25"/>
  <cols>
    <col min="1" max="1" width="6.6640625" style="2" customWidth="1"/>
    <col min="2" max="2" width="18.33203125" style="2" customWidth="1"/>
    <col min="3" max="3" width="18.5546875" style="2" customWidth="1"/>
    <col min="4" max="4" width="20.44140625" style="2" customWidth="1"/>
    <col min="5" max="5" width="19.44140625" style="2" customWidth="1"/>
    <col min="6" max="6" width="18" style="2" customWidth="1"/>
    <col min="7" max="9" width="9.109375" style="2" hidden="1" customWidth="1"/>
    <col min="10" max="10" width="10.5546875" style="2" hidden="1" customWidth="1"/>
    <col min="11" max="16384" width="9.109375" style="2" hidden="1"/>
  </cols>
  <sheetData>
    <row r="1" spans="1:10" ht="15.6" x14ac:dyDescent="0.3">
      <c r="A1" s="1" t="s">
        <v>0</v>
      </c>
    </row>
    <row r="2" spans="1:10" ht="15" customHeight="1" x14ac:dyDescent="0.25"/>
    <row r="3" spans="1:10" x14ac:dyDescent="0.25">
      <c r="A3" s="32" t="s">
        <v>16</v>
      </c>
      <c r="B3" s="32"/>
      <c r="C3" s="32"/>
      <c r="D3" s="32"/>
      <c r="E3" s="3">
        <v>1000000</v>
      </c>
      <c r="F3" s="4" t="s">
        <v>1</v>
      </c>
      <c r="G3" s="4"/>
    </row>
    <row r="4" spans="1:10" x14ac:dyDescent="0.25">
      <c r="A4" s="32" t="s">
        <v>2</v>
      </c>
      <c r="B4" s="32"/>
      <c r="C4" s="32"/>
      <c r="D4" s="32"/>
      <c r="E4" s="5">
        <v>120</v>
      </c>
      <c r="F4" s="4" t="s">
        <v>3</v>
      </c>
      <c r="G4" s="6" t="s">
        <v>17</v>
      </c>
    </row>
    <row r="5" spans="1:10" x14ac:dyDescent="0.25">
      <c r="A5" s="7"/>
      <c r="B5" s="7"/>
      <c r="C5" s="7"/>
      <c r="D5" s="7"/>
      <c r="E5" s="8"/>
      <c r="F5" s="9"/>
      <c r="G5" s="9"/>
    </row>
    <row r="6" spans="1:10" x14ac:dyDescent="0.25">
      <c r="A6" s="32" t="s">
        <v>4</v>
      </c>
      <c r="B6" s="32"/>
      <c r="C6" s="32"/>
      <c r="D6" s="32"/>
      <c r="E6" s="5">
        <v>12</v>
      </c>
      <c r="F6" s="4" t="s">
        <v>3</v>
      </c>
      <c r="G6" s="15" t="s">
        <v>18</v>
      </c>
      <c r="H6" s="10">
        <f>IF(E6&gt;18,FALSE,E6)</f>
        <v>12</v>
      </c>
    </row>
    <row r="7" spans="1:10" x14ac:dyDescent="0.25">
      <c r="A7" s="7"/>
      <c r="B7" s="7"/>
      <c r="C7" s="7"/>
      <c r="D7" s="7"/>
      <c r="F7" s="9"/>
      <c r="G7" s="9"/>
    </row>
    <row r="8" spans="1:10" x14ac:dyDescent="0.25">
      <c r="A8" s="32" t="s">
        <v>5</v>
      </c>
      <c r="B8" s="32"/>
      <c r="C8" s="32"/>
      <c r="D8" s="32"/>
      <c r="E8" s="19">
        <f>IF(E4&gt;120,FALSE, E3/(E4-H6))</f>
        <v>9259.2592592592591</v>
      </c>
      <c r="F8" s="11" t="s">
        <v>6</v>
      </c>
      <c r="G8" s="11"/>
    </row>
    <row r="9" spans="1:10" x14ac:dyDescent="0.25">
      <c r="A9" s="7"/>
      <c r="B9" s="7"/>
      <c r="C9" s="7"/>
      <c r="D9" s="7"/>
      <c r="F9" s="9"/>
      <c r="G9" s="9"/>
    </row>
    <row r="10" spans="1:10" x14ac:dyDescent="0.25">
      <c r="A10" s="36" t="str">
        <f>IF(E12+E13&gt;0,"oprocentowanie rynkowe","oprocentowanie preferencyjne (de minimis)")</f>
        <v>oprocentowanie rynkowe</v>
      </c>
      <c r="B10" s="36"/>
      <c r="C10" s="36"/>
      <c r="D10" s="36"/>
      <c r="E10" s="20">
        <f>IF(E12+E13&gt;0,E12+E13,2%)</f>
        <v>6.3E-2</v>
      </c>
      <c r="F10" s="4" t="s">
        <v>7</v>
      </c>
      <c r="G10" s="9"/>
    </row>
    <row r="11" spans="1:10" x14ac:dyDescent="0.25">
      <c r="A11" s="26"/>
      <c r="B11" s="27"/>
      <c r="C11" s="27"/>
      <c r="D11" s="27"/>
      <c r="E11" s="28"/>
      <c r="F11" s="4"/>
      <c r="G11" s="9"/>
    </row>
    <row r="12" spans="1:10" x14ac:dyDescent="0.25">
      <c r="A12" s="33" t="s">
        <v>21</v>
      </c>
      <c r="B12" s="34"/>
      <c r="C12" s="34"/>
      <c r="D12" s="35"/>
      <c r="E12" s="12">
        <v>4.2999999999999997E-2</v>
      </c>
      <c r="F12" s="4" t="s">
        <v>7</v>
      </c>
      <c r="G12" s="4"/>
    </row>
    <row r="13" spans="1:10" x14ac:dyDescent="0.25">
      <c r="A13" s="32" t="s">
        <v>19</v>
      </c>
      <c r="B13" s="32"/>
      <c r="C13" s="32"/>
      <c r="D13" s="32"/>
      <c r="E13" s="12">
        <v>0.02</v>
      </c>
      <c r="F13" s="4" t="s">
        <v>7</v>
      </c>
      <c r="G13" s="4"/>
    </row>
    <row r="14" spans="1:10" x14ac:dyDescent="0.25">
      <c r="A14" s="25" t="s">
        <v>20</v>
      </c>
      <c r="J14" s="16"/>
    </row>
    <row r="15" spans="1:10" x14ac:dyDescent="0.25">
      <c r="J15" s="16"/>
    </row>
    <row r="16" spans="1:10" x14ac:dyDescent="0.25">
      <c r="J16" s="16"/>
    </row>
    <row r="17" spans="1:6" ht="15.6" x14ac:dyDescent="0.25">
      <c r="A17" s="29" t="s">
        <v>8</v>
      </c>
      <c r="B17" s="30"/>
      <c r="C17" s="30"/>
      <c r="D17" s="30"/>
      <c r="E17" s="30"/>
      <c r="F17" s="31"/>
    </row>
    <row r="18" spans="1:6" ht="26.4" x14ac:dyDescent="0.25">
      <c r="A18" s="13" t="s">
        <v>9</v>
      </c>
      <c r="B18" s="13" t="s">
        <v>10</v>
      </c>
      <c r="C18" s="13" t="s">
        <v>11</v>
      </c>
      <c r="D18" s="13" t="s">
        <v>12</v>
      </c>
      <c r="E18" s="13" t="s">
        <v>13</v>
      </c>
      <c r="F18" s="13" t="s">
        <v>14</v>
      </c>
    </row>
    <row r="19" spans="1:6" x14ac:dyDescent="0.25">
      <c r="A19" s="14">
        <v>1</v>
      </c>
      <c r="B19" s="17">
        <f>E3</f>
        <v>1000000</v>
      </c>
      <c r="C19" s="17">
        <f>(B19*(($E$10)))/12</f>
        <v>5250</v>
      </c>
      <c r="D19" s="17">
        <f t="shared" ref="D19:D77" si="0">IF(A19&lt;=$E$4,IF($H$6&gt;=A19,0,$E$8),0)</f>
        <v>0</v>
      </c>
      <c r="E19" s="17">
        <f>IF(A19&lt;=$E$4,D19+C19,0)</f>
        <v>5250</v>
      </c>
      <c r="F19" s="17">
        <f>B19-D19</f>
        <v>1000000</v>
      </c>
    </row>
    <row r="20" spans="1:6" x14ac:dyDescent="0.25">
      <c r="A20" s="14">
        <v>2</v>
      </c>
      <c r="B20" s="17">
        <f>F19</f>
        <v>1000000</v>
      </c>
      <c r="C20" s="17">
        <f t="shared" ref="C20:C83" si="1">(B20*(($E$10)))/12</f>
        <v>5250</v>
      </c>
      <c r="D20" s="17">
        <f t="shared" si="0"/>
        <v>0</v>
      </c>
      <c r="E20" s="17">
        <f t="shared" ref="E20:E78" si="2">IF(A20&lt;=$E$4,D20+C20,0)</f>
        <v>5250</v>
      </c>
      <c r="F20" s="17">
        <f t="shared" ref="F20:F78" si="3">B20-D20</f>
        <v>1000000</v>
      </c>
    </row>
    <row r="21" spans="1:6" x14ac:dyDescent="0.25">
      <c r="A21" s="14">
        <v>3</v>
      </c>
      <c r="B21" s="17">
        <f t="shared" ref="B21:B78" si="4">F20</f>
        <v>1000000</v>
      </c>
      <c r="C21" s="17">
        <f t="shared" si="1"/>
        <v>5250</v>
      </c>
      <c r="D21" s="17">
        <f t="shared" si="0"/>
        <v>0</v>
      </c>
      <c r="E21" s="17">
        <f t="shared" si="2"/>
        <v>5250</v>
      </c>
      <c r="F21" s="17">
        <f t="shared" si="3"/>
        <v>1000000</v>
      </c>
    </row>
    <row r="22" spans="1:6" x14ac:dyDescent="0.25">
      <c r="A22" s="14">
        <v>4</v>
      </c>
      <c r="B22" s="17">
        <f t="shared" si="4"/>
        <v>1000000</v>
      </c>
      <c r="C22" s="17">
        <f t="shared" si="1"/>
        <v>5250</v>
      </c>
      <c r="D22" s="17">
        <f t="shared" si="0"/>
        <v>0</v>
      </c>
      <c r="E22" s="17">
        <f t="shared" si="2"/>
        <v>5250</v>
      </c>
      <c r="F22" s="17">
        <f t="shared" si="3"/>
        <v>1000000</v>
      </c>
    </row>
    <row r="23" spans="1:6" x14ac:dyDescent="0.25">
      <c r="A23" s="14">
        <v>5</v>
      </c>
      <c r="B23" s="17">
        <f t="shared" si="4"/>
        <v>1000000</v>
      </c>
      <c r="C23" s="17">
        <f t="shared" si="1"/>
        <v>5250</v>
      </c>
      <c r="D23" s="17">
        <f t="shared" si="0"/>
        <v>0</v>
      </c>
      <c r="E23" s="17">
        <f t="shared" si="2"/>
        <v>5250</v>
      </c>
      <c r="F23" s="17">
        <f t="shared" si="3"/>
        <v>1000000</v>
      </c>
    </row>
    <row r="24" spans="1:6" x14ac:dyDescent="0.25">
      <c r="A24" s="14">
        <v>6</v>
      </c>
      <c r="B24" s="17">
        <f t="shared" si="4"/>
        <v>1000000</v>
      </c>
      <c r="C24" s="17">
        <f t="shared" si="1"/>
        <v>5250</v>
      </c>
      <c r="D24" s="17">
        <f t="shared" si="0"/>
        <v>0</v>
      </c>
      <c r="E24" s="17">
        <f t="shared" si="2"/>
        <v>5250</v>
      </c>
      <c r="F24" s="17">
        <f t="shared" si="3"/>
        <v>1000000</v>
      </c>
    </row>
    <row r="25" spans="1:6" x14ac:dyDescent="0.25">
      <c r="A25" s="14">
        <v>7</v>
      </c>
      <c r="B25" s="17">
        <f t="shared" si="4"/>
        <v>1000000</v>
      </c>
      <c r="C25" s="17">
        <f t="shared" si="1"/>
        <v>5250</v>
      </c>
      <c r="D25" s="17">
        <f t="shared" si="0"/>
        <v>0</v>
      </c>
      <c r="E25" s="17">
        <f t="shared" si="2"/>
        <v>5250</v>
      </c>
      <c r="F25" s="17">
        <f t="shared" si="3"/>
        <v>1000000</v>
      </c>
    </row>
    <row r="26" spans="1:6" x14ac:dyDescent="0.25">
      <c r="A26" s="14">
        <v>8</v>
      </c>
      <c r="B26" s="17">
        <f t="shared" si="4"/>
        <v>1000000</v>
      </c>
      <c r="C26" s="17">
        <f t="shared" si="1"/>
        <v>5250</v>
      </c>
      <c r="D26" s="17">
        <f t="shared" si="0"/>
        <v>0</v>
      </c>
      <c r="E26" s="17">
        <f t="shared" si="2"/>
        <v>5250</v>
      </c>
      <c r="F26" s="17">
        <f t="shared" si="3"/>
        <v>1000000</v>
      </c>
    </row>
    <row r="27" spans="1:6" x14ac:dyDescent="0.25">
      <c r="A27" s="14">
        <v>9</v>
      </c>
      <c r="B27" s="17">
        <f t="shared" si="4"/>
        <v>1000000</v>
      </c>
      <c r="C27" s="17">
        <f t="shared" si="1"/>
        <v>5250</v>
      </c>
      <c r="D27" s="17">
        <f t="shared" si="0"/>
        <v>0</v>
      </c>
      <c r="E27" s="17">
        <f t="shared" si="2"/>
        <v>5250</v>
      </c>
      <c r="F27" s="17">
        <f t="shared" si="3"/>
        <v>1000000</v>
      </c>
    </row>
    <row r="28" spans="1:6" x14ac:dyDescent="0.25">
      <c r="A28" s="14">
        <v>10</v>
      </c>
      <c r="B28" s="17">
        <f t="shared" si="4"/>
        <v>1000000</v>
      </c>
      <c r="C28" s="17">
        <f t="shared" si="1"/>
        <v>5250</v>
      </c>
      <c r="D28" s="17">
        <f t="shared" si="0"/>
        <v>0</v>
      </c>
      <c r="E28" s="17">
        <f t="shared" si="2"/>
        <v>5250</v>
      </c>
      <c r="F28" s="17">
        <f t="shared" si="3"/>
        <v>1000000</v>
      </c>
    </row>
    <row r="29" spans="1:6" x14ac:dyDescent="0.25">
      <c r="A29" s="14">
        <v>11</v>
      </c>
      <c r="B29" s="17">
        <f t="shared" si="4"/>
        <v>1000000</v>
      </c>
      <c r="C29" s="17">
        <f t="shared" si="1"/>
        <v>5250</v>
      </c>
      <c r="D29" s="17">
        <f t="shared" si="0"/>
        <v>0</v>
      </c>
      <c r="E29" s="17">
        <f t="shared" si="2"/>
        <v>5250</v>
      </c>
      <c r="F29" s="17">
        <f t="shared" si="3"/>
        <v>1000000</v>
      </c>
    </row>
    <row r="30" spans="1:6" x14ac:dyDescent="0.25">
      <c r="A30" s="14">
        <v>12</v>
      </c>
      <c r="B30" s="17">
        <f t="shared" si="4"/>
        <v>1000000</v>
      </c>
      <c r="C30" s="17">
        <f t="shared" si="1"/>
        <v>5250</v>
      </c>
      <c r="D30" s="17">
        <f t="shared" si="0"/>
        <v>0</v>
      </c>
      <c r="E30" s="17">
        <f t="shared" si="2"/>
        <v>5250</v>
      </c>
      <c r="F30" s="17">
        <f t="shared" si="3"/>
        <v>1000000</v>
      </c>
    </row>
    <row r="31" spans="1:6" x14ac:dyDescent="0.25">
      <c r="A31" s="14">
        <v>13</v>
      </c>
      <c r="B31" s="17">
        <f t="shared" si="4"/>
        <v>1000000</v>
      </c>
      <c r="C31" s="17">
        <f t="shared" si="1"/>
        <v>5250</v>
      </c>
      <c r="D31" s="17">
        <f t="shared" si="0"/>
        <v>9259.2592592592591</v>
      </c>
      <c r="E31" s="17">
        <f t="shared" si="2"/>
        <v>14509.259259259259</v>
      </c>
      <c r="F31" s="17">
        <f t="shared" si="3"/>
        <v>990740.74074074079</v>
      </c>
    </row>
    <row r="32" spans="1:6" x14ac:dyDescent="0.25">
      <c r="A32" s="14">
        <v>14</v>
      </c>
      <c r="B32" s="17">
        <f t="shared" si="4"/>
        <v>990740.74074074079</v>
      </c>
      <c r="C32" s="17">
        <f t="shared" si="1"/>
        <v>5201.3888888888896</v>
      </c>
      <c r="D32" s="17">
        <f t="shared" si="0"/>
        <v>9259.2592592592591</v>
      </c>
      <c r="E32" s="17">
        <f t="shared" si="2"/>
        <v>14460.64814814815</v>
      </c>
      <c r="F32" s="17">
        <f t="shared" si="3"/>
        <v>981481.48148148158</v>
      </c>
    </row>
    <row r="33" spans="1:6" x14ac:dyDescent="0.25">
      <c r="A33" s="14">
        <v>15</v>
      </c>
      <c r="B33" s="17">
        <f t="shared" si="4"/>
        <v>981481.48148148158</v>
      </c>
      <c r="C33" s="17">
        <f t="shared" si="1"/>
        <v>5152.7777777777783</v>
      </c>
      <c r="D33" s="17">
        <f t="shared" si="0"/>
        <v>9259.2592592592591</v>
      </c>
      <c r="E33" s="17">
        <f t="shared" si="2"/>
        <v>14412.037037037036</v>
      </c>
      <c r="F33" s="17">
        <f t="shared" si="3"/>
        <v>972222.22222222236</v>
      </c>
    </row>
    <row r="34" spans="1:6" x14ac:dyDescent="0.25">
      <c r="A34" s="14">
        <v>16</v>
      </c>
      <c r="B34" s="17">
        <f t="shared" si="4"/>
        <v>972222.22222222236</v>
      </c>
      <c r="C34" s="17">
        <f t="shared" si="1"/>
        <v>5104.166666666667</v>
      </c>
      <c r="D34" s="17">
        <f t="shared" si="0"/>
        <v>9259.2592592592591</v>
      </c>
      <c r="E34" s="17">
        <f t="shared" si="2"/>
        <v>14363.425925925927</v>
      </c>
      <c r="F34" s="17">
        <f t="shared" si="3"/>
        <v>962962.96296296315</v>
      </c>
    </row>
    <row r="35" spans="1:6" x14ac:dyDescent="0.25">
      <c r="A35" s="14">
        <v>17</v>
      </c>
      <c r="B35" s="17">
        <f t="shared" si="4"/>
        <v>962962.96296296315</v>
      </c>
      <c r="C35" s="17">
        <f t="shared" si="1"/>
        <v>5055.5555555555566</v>
      </c>
      <c r="D35" s="17">
        <f t="shared" si="0"/>
        <v>9259.2592592592591</v>
      </c>
      <c r="E35" s="17">
        <f t="shared" si="2"/>
        <v>14314.814814814816</v>
      </c>
      <c r="F35" s="17">
        <f t="shared" si="3"/>
        <v>953703.70370370394</v>
      </c>
    </row>
    <row r="36" spans="1:6" x14ac:dyDescent="0.25">
      <c r="A36" s="14">
        <v>18</v>
      </c>
      <c r="B36" s="17">
        <f t="shared" si="4"/>
        <v>953703.70370370394</v>
      </c>
      <c r="C36" s="17">
        <f t="shared" si="1"/>
        <v>5006.9444444444462</v>
      </c>
      <c r="D36" s="17">
        <f t="shared" si="0"/>
        <v>9259.2592592592591</v>
      </c>
      <c r="E36" s="17">
        <f t="shared" si="2"/>
        <v>14266.203703703704</v>
      </c>
      <c r="F36" s="17">
        <f t="shared" si="3"/>
        <v>944444.44444444473</v>
      </c>
    </row>
    <row r="37" spans="1:6" x14ac:dyDescent="0.25">
      <c r="A37" s="14">
        <v>19</v>
      </c>
      <c r="B37" s="17">
        <f t="shared" si="4"/>
        <v>944444.44444444473</v>
      </c>
      <c r="C37" s="17">
        <f t="shared" si="1"/>
        <v>4958.3333333333348</v>
      </c>
      <c r="D37" s="17">
        <f t="shared" si="0"/>
        <v>9259.2592592592591</v>
      </c>
      <c r="E37" s="17">
        <f t="shared" si="2"/>
        <v>14217.592592592595</v>
      </c>
      <c r="F37" s="17">
        <f t="shared" si="3"/>
        <v>935185.18518518552</v>
      </c>
    </row>
    <row r="38" spans="1:6" x14ac:dyDescent="0.25">
      <c r="A38" s="14">
        <v>20</v>
      </c>
      <c r="B38" s="17">
        <f t="shared" si="4"/>
        <v>935185.18518518552</v>
      </c>
      <c r="C38" s="17">
        <f t="shared" si="1"/>
        <v>4909.7222222222235</v>
      </c>
      <c r="D38" s="17">
        <f t="shared" si="0"/>
        <v>9259.2592592592591</v>
      </c>
      <c r="E38" s="17">
        <f t="shared" si="2"/>
        <v>14168.981481481482</v>
      </c>
      <c r="F38" s="17">
        <f t="shared" si="3"/>
        <v>925925.92592592631</v>
      </c>
    </row>
    <row r="39" spans="1:6" x14ac:dyDescent="0.25">
      <c r="A39" s="14">
        <v>21</v>
      </c>
      <c r="B39" s="17">
        <f t="shared" si="4"/>
        <v>925925.92592592631</v>
      </c>
      <c r="C39" s="17">
        <f t="shared" si="1"/>
        <v>4861.1111111111131</v>
      </c>
      <c r="D39" s="17">
        <f t="shared" si="0"/>
        <v>9259.2592592592591</v>
      </c>
      <c r="E39" s="17">
        <f t="shared" si="2"/>
        <v>14120.370370370372</v>
      </c>
      <c r="F39" s="17">
        <f t="shared" si="3"/>
        <v>916666.66666666709</v>
      </c>
    </row>
    <row r="40" spans="1:6" x14ac:dyDescent="0.25">
      <c r="A40" s="14">
        <v>22</v>
      </c>
      <c r="B40" s="17">
        <f t="shared" si="4"/>
        <v>916666.66666666709</v>
      </c>
      <c r="C40" s="17">
        <f t="shared" si="1"/>
        <v>4812.5000000000027</v>
      </c>
      <c r="D40" s="17">
        <f t="shared" si="0"/>
        <v>9259.2592592592591</v>
      </c>
      <c r="E40" s="17">
        <f t="shared" si="2"/>
        <v>14071.759259259263</v>
      </c>
      <c r="F40" s="17">
        <f t="shared" si="3"/>
        <v>907407.40740740788</v>
      </c>
    </row>
    <row r="41" spans="1:6" x14ac:dyDescent="0.25">
      <c r="A41" s="14">
        <v>23</v>
      </c>
      <c r="B41" s="17">
        <f t="shared" si="4"/>
        <v>907407.40740740788</v>
      </c>
      <c r="C41" s="17">
        <f t="shared" si="1"/>
        <v>4763.8888888888914</v>
      </c>
      <c r="D41" s="17">
        <f t="shared" si="0"/>
        <v>9259.2592592592591</v>
      </c>
      <c r="E41" s="17">
        <f t="shared" si="2"/>
        <v>14023.14814814815</v>
      </c>
      <c r="F41" s="17">
        <f t="shared" si="3"/>
        <v>898148.14814814867</v>
      </c>
    </row>
    <row r="42" spans="1:6" x14ac:dyDescent="0.25">
      <c r="A42" s="14">
        <v>24</v>
      </c>
      <c r="B42" s="17">
        <f t="shared" si="4"/>
        <v>898148.14814814867</v>
      </c>
      <c r="C42" s="17">
        <f t="shared" si="1"/>
        <v>4715.2777777777801</v>
      </c>
      <c r="D42" s="17">
        <f t="shared" si="0"/>
        <v>9259.2592592592591</v>
      </c>
      <c r="E42" s="17">
        <f t="shared" si="2"/>
        <v>13974.53703703704</v>
      </c>
      <c r="F42" s="17">
        <f t="shared" si="3"/>
        <v>888888.88888888946</v>
      </c>
    </row>
    <row r="43" spans="1:6" x14ac:dyDescent="0.25">
      <c r="A43" s="14">
        <v>25</v>
      </c>
      <c r="B43" s="17">
        <f t="shared" si="4"/>
        <v>888888.88888888946</v>
      </c>
      <c r="C43" s="17">
        <f t="shared" si="1"/>
        <v>4666.6666666666697</v>
      </c>
      <c r="D43" s="17">
        <f t="shared" si="0"/>
        <v>9259.2592592592591</v>
      </c>
      <c r="E43" s="17">
        <f t="shared" si="2"/>
        <v>13925.925925925929</v>
      </c>
      <c r="F43" s="17">
        <f t="shared" si="3"/>
        <v>879629.62962963025</v>
      </c>
    </row>
    <row r="44" spans="1:6" x14ac:dyDescent="0.25">
      <c r="A44" s="14">
        <v>26</v>
      </c>
      <c r="B44" s="17">
        <f t="shared" si="4"/>
        <v>879629.62962963025</v>
      </c>
      <c r="C44" s="17">
        <f t="shared" si="1"/>
        <v>4618.0555555555593</v>
      </c>
      <c r="D44" s="17">
        <f t="shared" si="0"/>
        <v>9259.2592592592591</v>
      </c>
      <c r="E44" s="17">
        <f t="shared" si="2"/>
        <v>13877.314814814818</v>
      </c>
      <c r="F44" s="17">
        <f t="shared" si="3"/>
        <v>870370.37037037103</v>
      </c>
    </row>
    <row r="45" spans="1:6" x14ac:dyDescent="0.25">
      <c r="A45" s="14">
        <v>27</v>
      </c>
      <c r="B45" s="17">
        <f t="shared" si="4"/>
        <v>870370.37037037103</v>
      </c>
      <c r="C45" s="17">
        <f t="shared" si="1"/>
        <v>4569.444444444448</v>
      </c>
      <c r="D45" s="17">
        <f t="shared" si="0"/>
        <v>9259.2592592592591</v>
      </c>
      <c r="E45" s="17">
        <f t="shared" si="2"/>
        <v>13828.703703703708</v>
      </c>
      <c r="F45" s="17">
        <f t="shared" si="3"/>
        <v>861111.11111111182</v>
      </c>
    </row>
    <row r="46" spans="1:6" x14ac:dyDescent="0.25">
      <c r="A46" s="14">
        <v>28</v>
      </c>
      <c r="B46" s="17">
        <f t="shared" si="4"/>
        <v>861111.11111111182</v>
      </c>
      <c r="C46" s="17">
        <f t="shared" si="1"/>
        <v>4520.8333333333367</v>
      </c>
      <c r="D46" s="17">
        <f t="shared" si="0"/>
        <v>9259.2592592592591</v>
      </c>
      <c r="E46" s="17">
        <f t="shared" si="2"/>
        <v>13780.092592592595</v>
      </c>
      <c r="F46" s="17">
        <f t="shared" si="3"/>
        <v>851851.85185185261</v>
      </c>
    </row>
    <row r="47" spans="1:6" x14ac:dyDescent="0.25">
      <c r="A47" s="14">
        <v>29</v>
      </c>
      <c r="B47" s="17">
        <f t="shared" si="4"/>
        <v>851851.85185185261</v>
      </c>
      <c r="C47" s="17">
        <f t="shared" si="1"/>
        <v>4472.2222222222263</v>
      </c>
      <c r="D47" s="17">
        <f t="shared" si="0"/>
        <v>9259.2592592592591</v>
      </c>
      <c r="E47" s="17">
        <f t="shared" si="2"/>
        <v>13731.481481481485</v>
      </c>
      <c r="F47" s="17">
        <f t="shared" si="3"/>
        <v>842592.5925925934</v>
      </c>
    </row>
    <row r="48" spans="1:6" x14ac:dyDescent="0.25">
      <c r="A48" s="14">
        <v>30</v>
      </c>
      <c r="B48" s="17">
        <f t="shared" si="4"/>
        <v>842592.5925925934</v>
      </c>
      <c r="C48" s="17">
        <f t="shared" si="1"/>
        <v>4423.6111111111159</v>
      </c>
      <c r="D48" s="17">
        <f t="shared" si="0"/>
        <v>9259.2592592592591</v>
      </c>
      <c r="E48" s="17">
        <f t="shared" si="2"/>
        <v>13682.870370370376</v>
      </c>
      <c r="F48" s="17">
        <f t="shared" si="3"/>
        <v>833333.33333333419</v>
      </c>
    </row>
    <row r="49" spans="1:6" x14ac:dyDescent="0.25">
      <c r="A49" s="14">
        <v>31</v>
      </c>
      <c r="B49" s="17">
        <f t="shared" si="4"/>
        <v>833333.33333333419</v>
      </c>
      <c r="C49" s="17">
        <f t="shared" si="1"/>
        <v>4375.0000000000045</v>
      </c>
      <c r="D49" s="17">
        <f t="shared" si="0"/>
        <v>9259.2592592592591</v>
      </c>
      <c r="E49" s="17">
        <f t="shared" si="2"/>
        <v>13634.259259259263</v>
      </c>
      <c r="F49" s="17">
        <f t="shared" si="3"/>
        <v>824074.07407407498</v>
      </c>
    </row>
    <row r="50" spans="1:6" x14ac:dyDescent="0.25">
      <c r="A50" s="14">
        <v>32</v>
      </c>
      <c r="B50" s="17">
        <f t="shared" si="4"/>
        <v>824074.07407407498</v>
      </c>
      <c r="C50" s="17">
        <f t="shared" si="1"/>
        <v>4326.3888888888932</v>
      </c>
      <c r="D50" s="17">
        <f t="shared" si="0"/>
        <v>9259.2592592592591</v>
      </c>
      <c r="E50" s="17">
        <f t="shared" si="2"/>
        <v>13585.648148148153</v>
      </c>
      <c r="F50" s="17">
        <f t="shared" si="3"/>
        <v>814814.81481481576</v>
      </c>
    </row>
    <row r="51" spans="1:6" x14ac:dyDescent="0.25">
      <c r="A51" s="14">
        <v>33</v>
      </c>
      <c r="B51" s="17">
        <f t="shared" si="4"/>
        <v>814814.81481481576</v>
      </c>
      <c r="C51" s="17">
        <f t="shared" si="1"/>
        <v>4277.7777777777828</v>
      </c>
      <c r="D51" s="17">
        <f t="shared" si="0"/>
        <v>9259.2592592592591</v>
      </c>
      <c r="E51" s="17">
        <f t="shared" si="2"/>
        <v>13537.037037037042</v>
      </c>
      <c r="F51" s="17">
        <f t="shared" si="3"/>
        <v>805555.55555555655</v>
      </c>
    </row>
    <row r="52" spans="1:6" x14ac:dyDescent="0.25">
      <c r="A52" s="14">
        <v>34</v>
      </c>
      <c r="B52" s="17">
        <f t="shared" si="4"/>
        <v>805555.55555555655</v>
      </c>
      <c r="C52" s="17">
        <f t="shared" si="1"/>
        <v>4229.1666666666724</v>
      </c>
      <c r="D52" s="17">
        <f t="shared" si="0"/>
        <v>9259.2592592592591</v>
      </c>
      <c r="E52" s="17">
        <f t="shared" si="2"/>
        <v>13488.425925925931</v>
      </c>
      <c r="F52" s="17">
        <f t="shared" si="3"/>
        <v>796296.29629629734</v>
      </c>
    </row>
    <row r="53" spans="1:6" x14ac:dyDescent="0.25">
      <c r="A53" s="14">
        <v>35</v>
      </c>
      <c r="B53" s="17">
        <f t="shared" si="4"/>
        <v>796296.29629629734</v>
      </c>
      <c r="C53" s="17">
        <f t="shared" si="1"/>
        <v>4180.5555555555611</v>
      </c>
      <c r="D53" s="17">
        <f t="shared" si="0"/>
        <v>9259.2592592592591</v>
      </c>
      <c r="E53" s="17">
        <f t="shared" si="2"/>
        <v>13439.814814814821</v>
      </c>
      <c r="F53" s="17">
        <f t="shared" si="3"/>
        <v>787037.03703703813</v>
      </c>
    </row>
    <row r="54" spans="1:6" x14ac:dyDescent="0.25">
      <c r="A54" s="14">
        <v>36</v>
      </c>
      <c r="B54" s="17">
        <f t="shared" si="4"/>
        <v>787037.03703703813</v>
      </c>
      <c r="C54" s="17">
        <f t="shared" si="1"/>
        <v>4131.9444444444498</v>
      </c>
      <c r="D54" s="17">
        <f t="shared" si="0"/>
        <v>9259.2592592592591</v>
      </c>
      <c r="E54" s="17">
        <f t="shared" si="2"/>
        <v>13391.203703703708</v>
      </c>
      <c r="F54" s="17">
        <f t="shared" si="3"/>
        <v>777777.77777777892</v>
      </c>
    </row>
    <row r="55" spans="1:6" x14ac:dyDescent="0.25">
      <c r="A55" s="14">
        <v>37</v>
      </c>
      <c r="B55" s="17">
        <f t="shared" si="4"/>
        <v>777777.77777777892</v>
      </c>
      <c r="C55" s="17">
        <f t="shared" si="1"/>
        <v>4083.3333333333394</v>
      </c>
      <c r="D55" s="17">
        <f t="shared" si="0"/>
        <v>9259.2592592592591</v>
      </c>
      <c r="E55" s="17">
        <f t="shared" si="2"/>
        <v>13342.592592592599</v>
      </c>
      <c r="F55" s="17">
        <f t="shared" si="3"/>
        <v>768518.5185185197</v>
      </c>
    </row>
    <row r="56" spans="1:6" x14ac:dyDescent="0.25">
      <c r="A56" s="14">
        <v>38</v>
      </c>
      <c r="B56" s="17">
        <f>F55</f>
        <v>768518.5185185197</v>
      </c>
      <c r="C56" s="17">
        <f t="shared" si="1"/>
        <v>4034.7222222222285</v>
      </c>
      <c r="D56" s="17">
        <f t="shared" si="0"/>
        <v>9259.2592592592591</v>
      </c>
      <c r="E56" s="17">
        <f t="shared" si="2"/>
        <v>13293.981481481487</v>
      </c>
      <c r="F56" s="17">
        <f t="shared" si="3"/>
        <v>759259.25925926049</v>
      </c>
    </row>
    <row r="57" spans="1:6" x14ac:dyDescent="0.25">
      <c r="A57" s="14">
        <v>39</v>
      </c>
      <c r="B57" s="17">
        <f t="shared" si="4"/>
        <v>759259.25925926049</v>
      </c>
      <c r="C57" s="17">
        <f t="shared" si="1"/>
        <v>3986.1111111111172</v>
      </c>
      <c r="D57" s="17">
        <f t="shared" si="0"/>
        <v>9259.2592592592591</v>
      </c>
      <c r="E57" s="17">
        <f t="shared" si="2"/>
        <v>13245.370370370376</v>
      </c>
      <c r="F57" s="17">
        <f t="shared" si="3"/>
        <v>750000.00000000128</v>
      </c>
    </row>
    <row r="58" spans="1:6" x14ac:dyDescent="0.25">
      <c r="A58" s="14">
        <v>40</v>
      </c>
      <c r="B58" s="17">
        <f t="shared" si="4"/>
        <v>750000.00000000128</v>
      </c>
      <c r="C58" s="17">
        <f t="shared" si="1"/>
        <v>3937.5000000000068</v>
      </c>
      <c r="D58" s="17">
        <f t="shared" si="0"/>
        <v>9259.2592592592591</v>
      </c>
      <c r="E58" s="17">
        <f t="shared" si="2"/>
        <v>13196.759259259266</v>
      </c>
      <c r="F58" s="17">
        <f t="shared" si="3"/>
        <v>740740.74074074207</v>
      </c>
    </row>
    <row r="59" spans="1:6" x14ac:dyDescent="0.25">
      <c r="A59" s="14">
        <v>41</v>
      </c>
      <c r="B59" s="17">
        <f t="shared" si="4"/>
        <v>740740.74074074207</v>
      </c>
      <c r="C59" s="17">
        <f t="shared" si="1"/>
        <v>3888.888888888896</v>
      </c>
      <c r="D59" s="17">
        <f t="shared" si="0"/>
        <v>9259.2592592592591</v>
      </c>
      <c r="E59" s="17">
        <f t="shared" si="2"/>
        <v>13148.148148148155</v>
      </c>
      <c r="F59" s="17">
        <f t="shared" si="3"/>
        <v>731481.48148148286</v>
      </c>
    </row>
    <row r="60" spans="1:6" x14ac:dyDescent="0.25">
      <c r="A60" s="14">
        <v>42</v>
      </c>
      <c r="B60" s="17">
        <f t="shared" si="4"/>
        <v>731481.48148148286</v>
      </c>
      <c r="C60" s="17">
        <f t="shared" si="1"/>
        <v>3840.2777777777851</v>
      </c>
      <c r="D60" s="17">
        <f t="shared" si="0"/>
        <v>9259.2592592592591</v>
      </c>
      <c r="E60" s="17">
        <f t="shared" si="2"/>
        <v>13099.537037037044</v>
      </c>
      <c r="F60" s="17">
        <f t="shared" si="3"/>
        <v>722222.22222222365</v>
      </c>
    </row>
    <row r="61" spans="1:6" x14ac:dyDescent="0.25">
      <c r="A61" s="14">
        <v>43</v>
      </c>
      <c r="B61" s="17">
        <f t="shared" si="4"/>
        <v>722222.22222222365</v>
      </c>
      <c r="C61" s="17">
        <f t="shared" si="1"/>
        <v>3791.6666666666738</v>
      </c>
      <c r="D61" s="17">
        <f t="shared" si="0"/>
        <v>9259.2592592592591</v>
      </c>
      <c r="E61" s="17">
        <f t="shared" si="2"/>
        <v>13050.925925925932</v>
      </c>
      <c r="F61" s="17">
        <f t="shared" si="3"/>
        <v>712962.96296296443</v>
      </c>
    </row>
    <row r="62" spans="1:6" x14ac:dyDescent="0.25">
      <c r="A62" s="14">
        <v>44</v>
      </c>
      <c r="B62" s="17">
        <f t="shared" si="4"/>
        <v>712962.96296296443</v>
      </c>
      <c r="C62" s="17">
        <f t="shared" si="1"/>
        <v>3743.0555555555634</v>
      </c>
      <c r="D62" s="17">
        <f t="shared" si="0"/>
        <v>9259.2592592592591</v>
      </c>
      <c r="E62" s="17">
        <f t="shared" si="2"/>
        <v>13002.314814814823</v>
      </c>
      <c r="F62" s="17">
        <f t="shared" si="3"/>
        <v>703703.70370370522</v>
      </c>
    </row>
    <row r="63" spans="1:6" x14ac:dyDescent="0.25">
      <c r="A63" s="14">
        <v>45</v>
      </c>
      <c r="B63" s="17">
        <f t="shared" si="4"/>
        <v>703703.70370370522</v>
      </c>
      <c r="C63" s="17">
        <f t="shared" si="1"/>
        <v>3694.4444444444525</v>
      </c>
      <c r="D63" s="17">
        <f t="shared" si="0"/>
        <v>9259.2592592592591</v>
      </c>
      <c r="E63" s="17">
        <f t="shared" si="2"/>
        <v>12953.703703703712</v>
      </c>
      <c r="F63" s="17">
        <f t="shared" si="3"/>
        <v>694444.44444444601</v>
      </c>
    </row>
    <row r="64" spans="1:6" x14ac:dyDescent="0.25">
      <c r="A64" s="14">
        <v>46</v>
      </c>
      <c r="B64" s="17">
        <f t="shared" si="4"/>
        <v>694444.44444444601</v>
      </c>
      <c r="C64" s="17">
        <f t="shared" si="1"/>
        <v>3645.8333333333417</v>
      </c>
      <c r="D64" s="17">
        <f t="shared" si="0"/>
        <v>9259.2592592592591</v>
      </c>
      <c r="E64" s="17">
        <f t="shared" si="2"/>
        <v>12905.0925925926</v>
      </c>
      <c r="F64" s="17">
        <f t="shared" si="3"/>
        <v>685185.1851851868</v>
      </c>
    </row>
    <row r="65" spans="1:6" x14ac:dyDescent="0.25">
      <c r="A65" s="14">
        <v>47</v>
      </c>
      <c r="B65" s="17">
        <f t="shared" si="4"/>
        <v>685185.1851851868</v>
      </c>
      <c r="C65" s="17">
        <f t="shared" si="1"/>
        <v>3597.2222222222304</v>
      </c>
      <c r="D65" s="17">
        <f t="shared" si="0"/>
        <v>9259.2592592592591</v>
      </c>
      <c r="E65" s="17">
        <f t="shared" si="2"/>
        <v>12856.481481481489</v>
      </c>
      <c r="F65" s="17">
        <f t="shared" si="3"/>
        <v>675925.92592592759</v>
      </c>
    </row>
    <row r="66" spans="1:6" x14ac:dyDescent="0.25">
      <c r="A66" s="14">
        <v>48</v>
      </c>
      <c r="B66" s="17">
        <f t="shared" si="4"/>
        <v>675925.92592592759</v>
      </c>
      <c r="C66" s="17">
        <f t="shared" si="1"/>
        <v>3548.61111111112</v>
      </c>
      <c r="D66" s="17">
        <f t="shared" si="0"/>
        <v>9259.2592592592591</v>
      </c>
      <c r="E66" s="17">
        <f t="shared" si="2"/>
        <v>12807.87037037038</v>
      </c>
      <c r="F66" s="17">
        <f t="shared" si="3"/>
        <v>666666.66666666837</v>
      </c>
    </row>
    <row r="67" spans="1:6" x14ac:dyDescent="0.25">
      <c r="A67" s="14">
        <v>49</v>
      </c>
      <c r="B67" s="17">
        <f t="shared" si="4"/>
        <v>666666.66666666837</v>
      </c>
      <c r="C67" s="17">
        <f t="shared" si="1"/>
        <v>3500.0000000000091</v>
      </c>
      <c r="D67" s="17">
        <f t="shared" si="0"/>
        <v>9259.2592592592591</v>
      </c>
      <c r="E67" s="17">
        <f t="shared" si="2"/>
        <v>12759.259259259268</v>
      </c>
      <c r="F67" s="17">
        <f t="shared" si="3"/>
        <v>657407.40740740916</v>
      </c>
    </row>
    <row r="68" spans="1:6" x14ac:dyDescent="0.25">
      <c r="A68" s="14">
        <v>50</v>
      </c>
      <c r="B68" s="17">
        <f>F67</f>
        <v>657407.40740740916</v>
      </c>
      <c r="C68" s="17">
        <f t="shared" si="1"/>
        <v>3451.3888888888982</v>
      </c>
      <c r="D68" s="17">
        <f t="shared" si="0"/>
        <v>9259.2592592592591</v>
      </c>
      <c r="E68" s="17">
        <f t="shared" si="2"/>
        <v>12710.648148148157</v>
      </c>
      <c r="F68" s="17">
        <f t="shared" si="3"/>
        <v>648148.14814814995</v>
      </c>
    </row>
    <row r="69" spans="1:6" x14ac:dyDescent="0.25">
      <c r="A69" s="14">
        <v>51</v>
      </c>
      <c r="B69" s="17">
        <f t="shared" si="4"/>
        <v>648148.14814814995</v>
      </c>
      <c r="C69" s="17">
        <f t="shared" si="1"/>
        <v>3402.7777777777869</v>
      </c>
      <c r="D69" s="17">
        <f t="shared" si="0"/>
        <v>9259.2592592592591</v>
      </c>
      <c r="E69" s="17">
        <f t="shared" si="2"/>
        <v>12662.037037037046</v>
      </c>
      <c r="F69" s="17">
        <f t="shared" si="3"/>
        <v>638888.88888889074</v>
      </c>
    </row>
    <row r="70" spans="1:6" x14ac:dyDescent="0.25">
      <c r="A70" s="14">
        <v>52</v>
      </c>
      <c r="B70" s="17">
        <f t="shared" si="4"/>
        <v>638888.88888889074</v>
      </c>
      <c r="C70" s="17">
        <f t="shared" si="1"/>
        <v>3354.1666666666765</v>
      </c>
      <c r="D70" s="17">
        <f t="shared" si="0"/>
        <v>9259.2592592592591</v>
      </c>
      <c r="E70" s="17">
        <f t="shared" si="2"/>
        <v>12613.425925925936</v>
      </c>
      <c r="F70" s="17">
        <f t="shared" si="3"/>
        <v>629629.62962963153</v>
      </c>
    </row>
    <row r="71" spans="1:6" x14ac:dyDescent="0.25">
      <c r="A71" s="14">
        <v>53</v>
      </c>
      <c r="B71" s="17">
        <f t="shared" si="4"/>
        <v>629629.62962963153</v>
      </c>
      <c r="C71" s="17">
        <f t="shared" si="1"/>
        <v>3305.5555555555657</v>
      </c>
      <c r="D71" s="17">
        <f t="shared" si="0"/>
        <v>9259.2592592592591</v>
      </c>
      <c r="E71" s="17">
        <f t="shared" si="2"/>
        <v>12564.814814814825</v>
      </c>
      <c r="F71" s="17">
        <f t="shared" si="3"/>
        <v>620370.37037037231</v>
      </c>
    </row>
    <row r="72" spans="1:6" x14ac:dyDescent="0.25">
      <c r="A72" s="14">
        <v>54</v>
      </c>
      <c r="B72" s="17">
        <f t="shared" si="4"/>
        <v>620370.37037037231</v>
      </c>
      <c r="C72" s="17">
        <f t="shared" si="1"/>
        <v>3256.9444444444548</v>
      </c>
      <c r="D72" s="17">
        <f t="shared" si="0"/>
        <v>9259.2592592592591</v>
      </c>
      <c r="E72" s="17">
        <f t="shared" si="2"/>
        <v>12516.203703703713</v>
      </c>
      <c r="F72" s="17">
        <f t="shared" si="3"/>
        <v>611111.1111111131</v>
      </c>
    </row>
    <row r="73" spans="1:6" x14ac:dyDescent="0.25">
      <c r="A73" s="14">
        <v>55</v>
      </c>
      <c r="B73" s="17">
        <f t="shared" si="4"/>
        <v>611111.1111111131</v>
      </c>
      <c r="C73" s="17">
        <f t="shared" si="1"/>
        <v>3208.3333333333435</v>
      </c>
      <c r="D73" s="17">
        <f t="shared" si="0"/>
        <v>9259.2592592592591</v>
      </c>
      <c r="E73" s="17">
        <f t="shared" si="2"/>
        <v>12467.592592592602</v>
      </c>
      <c r="F73" s="17">
        <f t="shared" si="3"/>
        <v>601851.85185185389</v>
      </c>
    </row>
    <row r="74" spans="1:6" x14ac:dyDescent="0.25">
      <c r="A74" s="14">
        <v>56</v>
      </c>
      <c r="B74" s="17">
        <f t="shared" si="4"/>
        <v>601851.85185185389</v>
      </c>
      <c r="C74" s="17">
        <f t="shared" si="1"/>
        <v>3159.7222222222331</v>
      </c>
      <c r="D74" s="17">
        <f t="shared" si="0"/>
        <v>9259.2592592592591</v>
      </c>
      <c r="E74" s="17">
        <f t="shared" si="2"/>
        <v>12418.981481481493</v>
      </c>
      <c r="F74" s="17">
        <f t="shared" si="3"/>
        <v>592592.59259259468</v>
      </c>
    </row>
    <row r="75" spans="1:6" x14ac:dyDescent="0.25">
      <c r="A75" s="14">
        <v>57</v>
      </c>
      <c r="B75" s="17">
        <f t="shared" si="4"/>
        <v>592592.59259259468</v>
      </c>
      <c r="C75" s="17">
        <f t="shared" si="1"/>
        <v>3111.1111111111222</v>
      </c>
      <c r="D75" s="17">
        <f t="shared" si="0"/>
        <v>9259.2592592592591</v>
      </c>
      <c r="E75" s="17">
        <f t="shared" si="2"/>
        <v>12370.370370370381</v>
      </c>
      <c r="F75" s="17">
        <f t="shared" si="3"/>
        <v>583333.33333333547</v>
      </c>
    </row>
    <row r="76" spans="1:6" x14ac:dyDescent="0.25">
      <c r="A76" s="14">
        <v>58</v>
      </c>
      <c r="B76" s="17">
        <f t="shared" si="4"/>
        <v>583333.33333333547</v>
      </c>
      <c r="C76" s="17">
        <f t="shared" si="1"/>
        <v>3062.5000000000114</v>
      </c>
      <c r="D76" s="17">
        <f t="shared" si="0"/>
        <v>9259.2592592592591</v>
      </c>
      <c r="E76" s="17">
        <f t="shared" si="2"/>
        <v>12321.75925925927</v>
      </c>
      <c r="F76" s="17">
        <f t="shared" si="3"/>
        <v>574074.07407407626</v>
      </c>
    </row>
    <row r="77" spans="1:6" x14ac:dyDescent="0.25">
      <c r="A77" s="14">
        <v>59</v>
      </c>
      <c r="B77" s="17">
        <f t="shared" si="4"/>
        <v>574074.07407407626</v>
      </c>
      <c r="C77" s="17">
        <f t="shared" si="1"/>
        <v>3013.8888888889001</v>
      </c>
      <c r="D77" s="17">
        <f t="shared" si="0"/>
        <v>9259.2592592592591</v>
      </c>
      <c r="E77" s="17">
        <f t="shared" si="2"/>
        <v>12273.148148148159</v>
      </c>
      <c r="F77" s="17">
        <f t="shared" si="3"/>
        <v>564814.81481481704</v>
      </c>
    </row>
    <row r="78" spans="1:6" x14ac:dyDescent="0.25">
      <c r="A78" s="14">
        <v>60</v>
      </c>
      <c r="B78" s="17">
        <f t="shared" si="4"/>
        <v>564814.81481481704</v>
      </c>
      <c r="C78" s="17">
        <f t="shared" si="1"/>
        <v>2965.2777777777897</v>
      </c>
      <c r="D78" s="17">
        <f>IF(A78&lt;=$E$4,IF($H$6&gt;=A78,0,$E$8),0)</f>
        <v>9259.2592592592591</v>
      </c>
      <c r="E78" s="17">
        <f t="shared" si="2"/>
        <v>12224.537037037049</v>
      </c>
      <c r="F78" s="17">
        <f t="shared" si="3"/>
        <v>555555.55555555783</v>
      </c>
    </row>
    <row r="79" spans="1:6" x14ac:dyDescent="0.25">
      <c r="A79" s="14">
        <v>61</v>
      </c>
      <c r="B79" s="17">
        <f t="shared" ref="B79:B91" si="5">F78</f>
        <v>555555.55555555783</v>
      </c>
      <c r="C79" s="17">
        <f t="shared" si="1"/>
        <v>2916.6666666666788</v>
      </c>
      <c r="D79" s="17">
        <f t="shared" ref="D79:D90" si="6">IF(A79&lt;=$E$4,IF($H$6&gt;=A79,0,$E$8),0)</f>
        <v>9259.2592592592591</v>
      </c>
      <c r="E79" s="17">
        <f t="shared" ref="E79:E91" si="7">IF(A79&lt;=$E$4,D79+C79,0)</f>
        <v>12175.925925925938</v>
      </c>
      <c r="F79" s="17">
        <f t="shared" ref="F79:F91" si="8">B79-D79</f>
        <v>546296.29629629862</v>
      </c>
    </row>
    <row r="80" spans="1:6" x14ac:dyDescent="0.25">
      <c r="A80" s="14">
        <v>62</v>
      </c>
      <c r="B80" s="17">
        <f t="shared" si="5"/>
        <v>546296.29629629862</v>
      </c>
      <c r="C80" s="17">
        <f t="shared" si="1"/>
        <v>2868.0555555555675</v>
      </c>
      <c r="D80" s="17">
        <f t="shared" si="6"/>
        <v>9259.2592592592591</v>
      </c>
      <c r="E80" s="17">
        <f t="shared" si="7"/>
        <v>12127.314814814827</v>
      </c>
      <c r="F80" s="17">
        <f t="shared" si="8"/>
        <v>537037.03703703941</v>
      </c>
    </row>
    <row r="81" spans="1:6" ht="15" customHeight="1" x14ac:dyDescent="0.25">
      <c r="A81" s="14">
        <v>63</v>
      </c>
      <c r="B81" s="17">
        <f t="shared" si="5"/>
        <v>537037.03703703941</v>
      </c>
      <c r="C81" s="17">
        <f t="shared" si="1"/>
        <v>2819.4444444444566</v>
      </c>
      <c r="D81" s="17">
        <f t="shared" si="6"/>
        <v>9259.2592592592591</v>
      </c>
      <c r="E81" s="17">
        <f t="shared" si="7"/>
        <v>12078.703703703715</v>
      </c>
      <c r="F81" s="17">
        <f t="shared" si="8"/>
        <v>527777.7777777802</v>
      </c>
    </row>
    <row r="82" spans="1:6" ht="15" customHeight="1" x14ac:dyDescent="0.25">
      <c r="A82" s="14">
        <v>64</v>
      </c>
      <c r="B82" s="17">
        <f t="shared" si="5"/>
        <v>527777.7777777802</v>
      </c>
      <c r="C82" s="17">
        <f t="shared" si="1"/>
        <v>2770.8333333333462</v>
      </c>
      <c r="D82" s="17">
        <f t="shared" si="6"/>
        <v>9259.2592592592591</v>
      </c>
      <c r="E82" s="17">
        <f t="shared" si="7"/>
        <v>12030.092592592606</v>
      </c>
      <c r="F82" s="17">
        <f t="shared" si="8"/>
        <v>518518.51851852093</v>
      </c>
    </row>
    <row r="83" spans="1:6" ht="15" customHeight="1" x14ac:dyDescent="0.25">
      <c r="A83" s="14">
        <v>65</v>
      </c>
      <c r="B83" s="17">
        <f t="shared" si="5"/>
        <v>518518.51851852093</v>
      </c>
      <c r="C83" s="17">
        <f t="shared" si="1"/>
        <v>2722.2222222222349</v>
      </c>
      <c r="D83" s="17">
        <f t="shared" si="6"/>
        <v>9259.2592592592591</v>
      </c>
      <c r="E83" s="17">
        <f t="shared" si="7"/>
        <v>11981.481481481494</v>
      </c>
      <c r="F83" s="17">
        <f t="shared" si="8"/>
        <v>509259.25925926166</v>
      </c>
    </row>
    <row r="84" spans="1:6" ht="15" customHeight="1" x14ac:dyDescent="0.25">
      <c r="A84" s="14">
        <v>66</v>
      </c>
      <c r="B84" s="17">
        <f t="shared" si="5"/>
        <v>509259.25925926166</v>
      </c>
      <c r="C84" s="17">
        <f t="shared" ref="C84:C138" si="9">(B84*(($E$10)))/12</f>
        <v>2673.6111111111236</v>
      </c>
      <c r="D84" s="17">
        <f t="shared" si="6"/>
        <v>9259.2592592592591</v>
      </c>
      <c r="E84" s="17">
        <f t="shared" si="7"/>
        <v>11932.870370370383</v>
      </c>
      <c r="F84" s="17">
        <f t="shared" si="8"/>
        <v>500000.00000000239</v>
      </c>
    </row>
    <row r="85" spans="1:6" ht="15" customHeight="1" x14ac:dyDescent="0.25">
      <c r="A85" s="14">
        <v>67</v>
      </c>
      <c r="B85" s="17">
        <f t="shared" si="5"/>
        <v>500000.00000000239</v>
      </c>
      <c r="C85" s="17">
        <f t="shared" si="9"/>
        <v>2625.0000000000123</v>
      </c>
      <c r="D85" s="17">
        <f t="shared" si="6"/>
        <v>9259.2592592592591</v>
      </c>
      <c r="E85" s="17">
        <f t="shared" si="7"/>
        <v>11884.259259259272</v>
      </c>
      <c r="F85" s="17">
        <f t="shared" si="8"/>
        <v>490740.74074074312</v>
      </c>
    </row>
    <row r="86" spans="1:6" ht="15" customHeight="1" x14ac:dyDescent="0.25">
      <c r="A86" s="14">
        <v>68</v>
      </c>
      <c r="B86" s="17">
        <f t="shared" si="5"/>
        <v>490740.74074074312</v>
      </c>
      <c r="C86" s="17">
        <f t="shared" si="9"/>
        <v>2576.3888888889014</v>
      </c>
      <c r="D86" s="17">
        <f t="shared" si="6"/>
        <v>9259.2592592592591</v>
      </c>
      <c r="E86" s="17">
        <f t="shared" si="7"/>
        <v>11835.648148148161</v>
      </c>
      <c r="F86" s="17">
        <f t="shared" si="8"/>
        <v>481481.48148148385</v>
      </c>
    </row>
    <row r="87" spans="1:6" ht="15" customHeight="1" x14ac:dyDescent="0.25">
      <c r="A87" s="14">
        <v>69</v>
      </c>
      <c r="B87" s="17">
        <f t="shared" si="5"/>
        <v>481481.48148148385</v>
      </c>
      <c r="C87" s="17">
        <f t="shared" si="9"/>
        <v>2527.7777777777901</v>
      </c>
      <c r="D87" s="17">
        <f t="shared" si="6"/>
        <v>9259.2592592592591</v>
      </c>
      <c r="E87" s="17">
        <f t="shared" si="7"/>
        <v>11787.037037037049</v>
      </c>
      <c r="F87" s="17">
        <f t="shared" si="8"/>
        <v>472222.22222222458</v>
      </c>
    </row>
    <row r="88" spans="1:6" ht="15" customHeight="1" x14ac:dyDescent="0.25">
      <c r="A88" s="14">
        <v>70</v>
      </c>
      <c r="B88" s="17">
        <f t="shared" si="5"/>
        <v>472222.22222222458</v>
      </c>
      <c r="C88" s="17">
        <f t="shared" si="9"/>
        <v>2479.1666666666792</v>
      </c>
      <c r="D88" s="17">
        <f t="shared" si="6"/>
        <v>9259.2592592592591</v>
      </c>
      <c r="E88" s="17">
        <f t="shared" si="7"/>
        <v>11738.425925925938</v>
      </c>
      <c r="F88" s="17">
        <f t="shared" si="8"/>
        <v>462962.96296296531</v>
      </c>
    </row>
    <row r="89" spans="1:6" ht="15" customHeight="1" x14ac:dyDescent="0.25">
      <c r="A89" s="14">
        <v>71</v>
      </c>
      <c r="B89" s="17">
        <f t="shared" si="5"/>
        <v>462962.96296296531</v>
      </c>
      <c r="C89" s="17">
        <f t="shared" si="9"/>
        <v>2430.5555555555679</v>
      </c>
      <c r="D89" s="17">
        <f t="shared" si="6"/>
        <v>9259.2592592592591</v>
      </c>
      <c r="E89" s="17">
        <f t="shared" si="7"/>
        <v>11689.814814814827</v>
      </c>
      <c r="F89" s="17">
        <f t="shared" si="8"/>
        <v>453703.70370370604</v>
      </c>
    </row>
    <row r="90" spans="1:6" ht="15" customHeight="1" x14ac:dyDescent="0.25">
      <c r="A90" s="14">
        <v>72</v>
      </c>
      <c r="B90" s="17">
        <f t="shared" si="5"/>
        <v>453703.70370370604</v>
      </c>
      <c r="C90" s="17">
        <f t="shared" si="9"/>
        <v>2381.9444444444566</v>
      </c>
      <c r="D90" s="17">
        <f t="shared" si="6"/>
        <v>9259.2592592592591</v>
      </c>
      <c r="E90" s="17">
        <f t="shared" si="7"/>
        <v>11641.203703703715</v>
      </c>
      <c r="F90" s="17">
        <f t="shared" si="8"/>
        <v>444444.44444444677</v>
      </c>
    </row>
    <row r="91" spans="1:6" ht="15" customHeight="1" x14ac:dyDescent="0.25">
      <c r="A91" s="14">
        <v>73</v>
      </c>
      <c r="B91" s="17">
        <f t="shared" si="5"/>
        <v>444444.44444444677</v>
      </c>
      <c r="C91" s="17">
        <f t="shared" si="9"/>
        <v>2333.3333333333453</v>
      </c>
      <c r="D91" s="17">
        <f>IF(A91&lt;=$E$4,IF($H$6&gt;=A91,0,$E$8),0)</f>
        <v>9259.2592592592591</v>
      </c>
      <c r="E91" s="17">
        <f t="shared" si="7"/>
        <v>11592.592592592604</v>
      </c>
      <c r="F91" s="17">
        <f t="shared" si="8"/>
        <v>435185.1851851875</v>
      </c>
    </row>
    <row r="92" spans="1:6" ht="15" customHeight="1" x14ac:dyDescent="0.25">
      <c r="A92" s="14">
        <v>74</v>
      </c>
      <c r="B92" s="17">
        <f t="shared" ref="B92:B102" si="10">F91</f>
        <v>435185.1851851875</v>
      </c>
      <c r="C92" s="17">
        <f t="shared" si="9"/>
        <v>2284.7222222222344</v>
      </c>
      <c r="D92" s="17">
        <f t="shared" ref="D92:D97" si="11">IF(A92&lt;=$E$4,IF($H$6&gt;=A92,0,$E$8),0)</f>
        <v>9259.2592592592591</v>
      </c>
      <c r="E92" s="17">
        <f t="shared" ref="E92:E102" si="12">IF(A92&lt;=$E$4,D92+C92,0)</f>
        <v>11543.981481481493</v>
      </c>
      <c r="F92" s="17">
        <f t="shared" ref="F92:F102" si="13">B92-D92</f>
        <v>425925.92592592823</v>
      </c>
    </row>
    <row r="93" spans="1:6" ht="15" customHeight="1" x14ac:dyDescent="0.25">
      <c r="A93" s="14">
        <v>75</v>
      </c>
      <c r="B93" s="17">
        <f t="shared" si="10"/>
        <v>425925.92592592823</v>
      </c>
      <c r="C93" s="17">
        <f t="shared" si="9"/>
        <v>2236.1111111111231</v>
      </c>
      <c r="D93" s="17">
        <f t="shared" si="11"/>
        <v>9259.2592592592591</v>
      </c>
      <c r="E93" s="17">
        <f t="shared" si="12"/>
        <v>11495.370370370383</v>
      </c>
      <c r="F93" s="17">
        <f t="shared" si="13"/>
        <v>416666.66666666896</v>
      </c>
    </row>
    <row r="94" spans="1:6" ht="15" customHeight="1" x14ac:dyDescent="0.25">
      <c r="A94" s="14">
        <v>76</v>
      </c>
      <c r="B94" s="17">
        <f t="shared" si="10"/>
        <v>416666.66666666896</v>
      </c>
      <c r="C94" s="17">
        <f t="shared" si="9"/>
        <v>2187.5000000000123</v>
      </c>
      <c r="D94" s="17">
        <f t="shared" si="11"/>
        <v>9259.2592592592591</v>
      </c>
      <c r="E94" s="17">
        <f t="shared" si="12"/>
        <v>11446.759259259272</v>
      </c>
      <c r="F94" s="17">
        <f t="shared" si="13"/>
        <v>407407.40740740969</v>
      </c>
    </row>
    <row r="95" spans="1:6" ht="15" customHeight="1" x14ac:dyDescent="0.25">
      <c r="A95" s="14">
        <v>77</v>
      </c>
      <c r="B95" s="17">
        <f t="shared" si="10"/>
        <v>407407.40740740969</v>
      </c>
      <c r="C95" s="17">
        <f t="shared" si="9"/>
        <v>2138.888888888901</v>
      </c>
      <c r="D95" s="17">
        <f t="shared" si="11"/>
        <v>9259.2592592592591</v>
      </c>
      <c r="E95" s="17">
        <f t="shared" si="12"/>
        <v>11398.148148148161</v>
      </c>
      <c r="F95" s="17">
        <f t="shared" si="13"/>
        <v>398148.14814815042</v>
      </c>
    </row>
    <row r="96" spans="1:6" ht="15" customHeight="1" x14ac:dyDescent="0.25">
      <c r="A96" s="14">
        <v>78</v>
      </c>
      <c r="B96" s="17">
        <f t="shared" si="10"/>
        <v>398148.14814815042</v>
      </c>
      <c r="C96" s="17">
        <f t="shared" si="9"/>
        <v>2090.2777777777897</v>
      </c>
      <c r="D96" s="17">
        <f t="shared" si="11"/>
        <v>9259.2592592592591</v>
      </c>
      <c r="E96" s="17">
        <f t="shared" si="12"/>
        <v>11349.537037037049</v>
      </c>
      <c r="F96" s="17">
        <f t="shared" si="13"/>
        <v>388888.88888889115</v>
      </c>
    </row>
    <row r="97" spans="1:6" ht="15" customHeight="1" x14ac:dyDescent="0.25">
      <c r="A97" s="14">
        <v>79</v>
      </c>
      <c r="B97" s="17">
        <f t="shared" si="10"/>
        <v>388888.88888889115</v>
      </c>
      <c r="C97" s="17">
        <f t="shared" si="9"/>
        <v>2041.6666666666786</v>
      </c>
      <c r="D97" s="17">
        <f t="shared" si="11"/>
        <v>9259.2592592592591</v>
      </c>
      <c r="E97" s="17">
        <f t="shared" si="12"/>
        <v>11300.925925925938</v>
      </c>
      <c r="F97" s="17">
        <f t="shared" si="13"/>
        <v>379629.62962963188</v>
      </c>
    </row>
    <row r="98" spans="1:6" ht="15" customHeight="1" x14ac:dyDescent="0.25">
      <c r="A98" s="14">
        <v>80</v>
      </c>
      <c r="B98" s="17">
        <f t="shared" si="10"/>
        <v>379629.62962963188</v>
      </c>
      <c r="C98" s="17">
        <f t="shared" si="9"/>
        <v>1993.0555555555675</v>
      </c>
      <c r="D98" s="17">
        <f>IF(A98&lt;=$E$4,IF($H$6&gt;=A98,0,$E$8),0)</f>
        <v>9259.2592592592591</v>
      </c>
      <c r="E98" s="17">
        <f t="shared" si="12"/>
        <v>11252.314814814827</v>
      </c>
      <c r="F98" s="17">
        <f t="shared" si="13"/>
        <v>370370.37037037261</v>
      </c>
    </row>
    <row r="99" spans="1:6" ht="15" customHeight="1" x14ac:dyDescent="0.25">
      <c r="A99" s="14">
        <v>81</v>
      </c>
      <c r="B99" s="17">
        <f t="shared" si="10"/>
        <v>370370.37037037261</v>
      </c>
      <c r="C99" s="17">
        <f t="shared" si="9"/>
        <v>1944.4444444444562</v>
      </c>
      <c r="D99" s="17">
        <f>IF(A99&lt;=$E$4,IF($H$6&gt;=A99,0,$E$8),0)</f>
        <v>9259.2592592592591</v>
      </c>
      <c r="E99" s="17">
        <f t="shared" si="12"/>
        <v>11203.703703703715</v>
      </c>
      <c r="F99" s="17">
        <f t="shared" si="13"/>
        <v>361111.11111111334</v>
      </c>
    </row>
    <row r="100" spans="1:6" ht="15" customHeight="1" x14ac:dyDescent="0.25">
      <c r="A100" s="14">
        <v>82</v>
      </c>
      <c r="B100" s="17">
        <f t="shared" si="10"/>
        <v>361111.11111111334</v>
      </c>
      <c r="C100" s="17">
        <f t="shared" si="9"/>
        <v>1895.8333333333451</v>
      </c>
      <c r="D100" s="17">
        <f>IF(A100&lt;=$E$4,IF($H$6&gt;=A100,0,$E$8),0)</f>
        <v>9259.2592592592591</v>
      </c>
      <c r="E100" s="17">
        <f t="shared" si="12"/>
        <v>11155.092592592604</v>
      </c>
      <c r="F100" s="17">
        <f t="shared" si="13"/>
        <v>351851.85185185407</v>
      </c>
    </row>
    <row r="101" spans="1:6" ht="15" customHeight="1" x14ac:dyDescent="0.25">
      <c r="A101" s="14">
        <v>83</v>
      </c>
      <c r="B101" s="17">
        <f t="shared" si="10"/>
        <v>351851.85185185407</v>
      </c>
      <c r="C101" s="17">
        <f t="shared" si="9"/>
        <v>1847.2222222222338</v>
      </c>
      <c r="D101" s="17">
        <f>IF(A101&lt;=$E$4,IF($H$6&gt;=A101,0,$E$8),0)</f>
        <v>9259.2592592592591</v>
      </c>
      <c r="E101" s="17">
        <f t="shared" si="12"/>
        <v>11106.481481481493</v>
      </c>
      <c r="F101" s="17">
        <f t="shared" si="13"/>
        <v>342592.5925925948</v>
      </c>
    </row>
    <row r="102" spans="1:6" ht="15" customHeight="1" x14ac:dyDescent="0.25">
      <c r="A102" s="14">
        <v>84</v>
      </c>
      <c r="B102" s="17">
        <f t="shared" si="10"/>
        <v>342592.5925925948</v>
      </c>
      <c r="C102" s="17">
        <f t="shared" si="9"/>
        <v>1798.6111111111229</v>
      </c>
      <c r="D102" s="17">
        <f>IF(A102&lt;=$E$4,IF($H$6&gt;=A102,0,$E$8),0)</f>
        <v>9259.2592592592591</v>
      </c>
      <c r="E102" s="17">
        <f t="shared" si="12"/>
        <v>11057.870370370381</v>
      </c>
      <c r="F102" s="17">
        <f t="shared" si="13"/>
        <v>333333.33333333553</v>
      </c>
    </row>
    <row r="103" spans="1:6" ht="15" customHeight="1" x14ac:dyDescent="0.25">
      <c r="A103" s="14">
        <v>85</v>
      </c>
      <c r="B103" s="17">
        <f t="shared" ref="B103:B138" si="14">F102</f>
        <v>333333.33333333553</v>
      </c>
      <c r="C103" s="17">
        <f t="shared" si="9"/>
        <v>1750.0000000000116</v>
      </c>
      <c r="D103" s="17">
        <f t="shared" ref="D103:D138" si="15">IF(A103&lt;=$E$4,IF($H$6&gt;=A103,0,$E$8),0)</f>
        <v>9259.2592592592591</v>
      </c>
      <c r="E103" s="17">
        <f t="shared" ref="E103:E138" si="16">IF(A103&lt;=$E$4,D103+C103,0)</f>
        <v>11009.25925925927</v>
      </c>
      <c r="F103" s="17">
        <f t="shared" ref="F103:F138" si="17">B103-D103</f>
        <v>324074.07407407626</v>
      </c>
    </row>
    <row r="104" spans="1:6" ht="15" customHeight="1" x14ac:dyDescent="0.25">
      <c r="A104" s="14">
        <v>86</v>
      </c>
      <c r="B104" s="17">
        <f t="shared" si="14"/>
        <v>324074.07407407626</v>
      </c>
      <c r="C104" s="17">
        <f t="shared" si="9"/>
        <v>1701.3888888889003</v>
      </c>
      <c r="D104" s="17">
        <f t="shared" si="15"/>
        <v>9259.2592592592591</v>
      </c>
      <c r="E104" s="17">
        <f t="shared" si="16"/>
        <v>10960.648148148159</v>
      </c>
      <c r="F104" s="17">
        <f t="shared" si="17"/>
        <v>314814.81481481699</v>
      </c>
    </row>
    <row r="105" spans="1:6" ht="15" customHeight="1" x14ac:dyDescent="0.25">
      <c r="A105" s="14">
        <v>87</v>
      </c>
      <c r="B105" s="17">
        <f t="shared" si="14"/>
        <v>314814.81481481699</v>
      </c>
      <c r="C105" s="17">
        <f t="shared" si="9"/>
        <v>1652.7777777777892</v>
      </c>
      <c r="D105" s="17">
        <f t="shared" si="15"/>
        <v>9259.2592592592591</v>
      </c>
      <c r="E105" s="17">
        <f t="shared" si="16"/>
        <v>10912.037037037047</v>
      </c>
      <c r="F105" s="17">
        <f t="shared" si="17"/>
        <v>305555.55555555772</v>
      </c>
    </row>
    <row r="106" spans="1:6" ht="15" customHeight="1" x14ac:dyDescent="0.25">
      <c r="A106" s="14">
        <v>88</v>
      </c>
      <c r="B106" s="17">
        <f t="shared" si="14"/>
        <v>305555.55555555772</v>
      </c>
      <c r="C106" s="17">
        <f t="shared" si="9"/>
        <v>1604.1666666666779</v>
      </c>
      <c r="D106" s="17">
        <f t="shared" si="15"/>
        <v>9259.2592592592591</v>
      </c>
      <c r="E106" s="17">
        <f t="shared" si="16"/>
        <v>10863.425925925938</v>
      </c>
      <c r="F106" s="17">
        <f t="shared" si="17"/>
        <v>296296.29629629845</v>
      </c>
    </row>
    <row r="107" spans="1:6" ht="15" customHeight="1" x14ac:dyDescent="0.25">
      <c r="A107" s="14">
        <v>89</v>
      </c>
      <c r="B107" s="17">
        <f t="shared" si="14"/>
        <v>296296.29629629845</v>
      </c>
      <c r="C107" s="17">
        <f t="shared" si="9"/>
        <v>1555.5555555555668</v>
      </c>
      <c r="D107" s="17">
        <f t="shared" si="15"/>
        <v>9259.2592592592591</v>
      </c>
      <c r="E107" s="17">
        <f t="shared" si="16"/>
        <v>10814.814814814827</v>
      </c>
      <c r="F107" s="17">
        <f t="shared" si="17"/>
        <v>287037.03703703918</v>
      </c>
    </row>
    <row r="108" spans="1:6" ht="15" customHeight="1" x14ac:dyDescent="0.25">
      <c r="A108" s="14">
        <v>90</v>
      </c>
      <c r="B108" s="17">
        <f t="shared" si="14"/>
        <v>287037.03703703918</v>
      </c>
      <c r="C108" s="17">
        <f t="shared" si="9"/>
        <v>1506.9444444444555</v>
      </c>
      <c r="D108" s="17">
        <f t="shared" si="15"/>
        <v>9259.2592592592591</v>
      </c>
      <c r="E108" s="17">
        <f t="shared" si="16"/>
        <v>10766.203703703715</v>
      </c>
      <c r="F108" s="17">
        <f t="shared" si="17"/>
        <v>277777.77777777991</v>
      </c>
    </row>
    <row r="109" spans="1:6" ht="15" customHeight="1" x14ac:dyDescent="0.25">
      <c r="A109" s="14">
        <v>91</v>
      </c>
      <c r="B109" s="17">
        <f t="shared" si="14"/>
        <v>277777.77777777991</v>
      </c>
      <c r="C109" s="17">
        <f t="shared" si="9"/>
        <v>1458.3333333333446</v>
      </c>
      <c r="D109" s="17">
        <f t="shared" si="15"/>
        <v>9259.2592592592591</v>
      </c>
      <c r="E109" s="17">
        <f t="shared" si="16"/>
        <v>10717.592592592604</v>
      </c>
      <c r="F109" s="17">
        <f t="shared" si="17"/>
        <v>268518.51851852064</v>
      </c>
    </row>
    <row r="110" spans="1:6" ht="15" customHeight="1" x14ac:dyDescent="0.25">
      <c r="A110" s="14">
        <v>92</v>
      </c>
      <c r="B110" s="17">
        <f t="shared" si="14"/>
        <v>268518.51851852064</v>
      </c>
      <c r="C110" s="17">
        <f t="shared" si="9"/>
        <v>1409.7222222222333</v>
      </c>
      <c r="D110" s="17">
        <f t="shared" si="15"/>
        <v>9259.2592592592591</v>
      </c>
      <c r="E110" s="17">
        <f t="shared" si="16"/>
        <v>10668.981481481493</v>
      </c>
      <c r="F110" s="17">
        <f t="shared" si="17"/>
        <v>259259.25925926137</v>
      </c>
    </row>
    <row r="111" spans="1:6" ht="15" customHeight="1" x14ac:dyDescent="0.25">
      <c r="A111" s="14">
        <v>93</v>
      </c>
      <c r="B111" s="17">
        <f t="shared" si="14"/>
        <v>259259.25925926137</v>
      </c>
      <c r="C111" s="17">
        <f t="shared" si="9"/>
        <v>1361.1111111111222</v>
      </c>
      <c r="D111" s="17">
        <f t="shared" si="15"/>
        <v>9259.2592592592591</v>
      </c>
      <c r="E111" s="17">
        <f t="shared" si="16"/>
        <v>10620.370370370381</v>
      </c>
      <c r="F111" s="17">
        <f t="shared" si="17"/>
        <v>250000.0000000021</v>
      </c>
    </row>
    <row r="112" spans="1:6" ht="15" customHeight="1" x14ac:dyDescent="0.25">
      <c r="A112" s="14">
        <v>94</v>
      </c>
      <c r="B112" s="17">
        <f t="shared" si="14"/>
        <v>250000.0000000021</v>
      </c>
      <c r="C112" s="17">
        <f t="shared" si="9"/>
        <v>1312.5000000000111</v>
      </c>
      <c r="D112" s="17">
        <f t="shared" si="15"/>
        <v>9259.2592592592591</v>
      </c>
      <c r="E112" s="17">
        <f t="shared" si="16"/>
        <v>10571.75925925927</v>
      </c>
      <c r="F112" s="17">
        <f t="shared" si="17"/>
        <v>240740.74074074283</v>
      </c>
    </row>
    <row r="113" spans="1:6" ht="15" customHeight="1" x14ac:dyDescent="0.25">
      <c r="A113" s="14">
        <v>95</v>
      </c>
      <c r="B113" s="17">
        <f t="shared" si="14"/>
        <v>240740.74074074283</v>
      </c>
      <c r="C113" s="17">
        <f t="shared" si="9"/>
        <v>1263.8888888888998</v>
      </c>
      <c r="D113" s="17">
        <f t="shared" si="15"/>
        <v>9259.2592592592591</v>
      </c>
      <c r="E113" s="17">
        <f t="shared" si="16"/>
        <v>10523.148148148159</v>
      </c>
      <c r="F113" s="17">
        <f t="shared" si="17"/>
        <v>231481.48148148356</v>
      </c>
    </row>
    <row r="114" spans="1:6" ht="15" customHeight="1" x14ac:dyDescent="0.25">
      <c r="A114" s="14">
        <v>96</v>
      </c>
      <c r="B114" s="17">
        <f t="shared" si="14"/>
        <v>231481.48148148356</v>
      </c>
      <c r="C114" s="17">
        <f t="shared" si="9"/>
        <v>1215.2777777777887</v>
      </c>
      <c r="D114" s="17">
        <f t="shared" si="15"/>
        <v>9259.2592592592591</v>
      </c>
      <c r="E114" s="17">
        <f t="shared" si="16"/>
        <v>10474.537037037047</v>
      </c>
      <c r="F114" s="17">
        <f t="shared" si="17"/>
        <v>222222.22222222429</v>
      </c>
    </row>
    <row r="115" spans="1:6" ht="15" customHeight="1" x14ac:dyDescent="0.25">
      <c r="A115" s="14">
        <v>97</v>
      </c>
      <c r="B115" s="17">
        <f t="shared" si="14"/>
        <v>222222.22222222429</v>
      </c>
      <c r="C115" s="17">
        <f t="shared" si="9"/>
        <v>1166.6666666666777</v>
      </c>
      <c r="D115" s="17">
        <f t="shared" si="15"/>
        <v>9259.2592592592591</v>
      </c>
      <c r="E115" s="17">
        <f t="shared" si="16"/>
        <v>10425.925925925936</v>
      </c>
      <c r="F115" s="17">
        <f t="shared" si="17"/>
        <v>212962.96296296502</v>
      </c>
    </row>
    <row r="116" spans="1:6" ht="15" customHeight="1" x14ac:dyDescent="0.25">
      <c r="A116" s="14">
        <v>98</v>
      </c>
      <c r="B116" s="17">
        <f t="shared" si="14"/>
        <v>212962.96296296502</v>
      </c>
      <c r="C116" s="17">
        <f t="shared" si="9"/>
        <v>1118.0555555555663</v>
      </c>
      <c r="D116" s="17">
        <f t="shared" si="15"/>
        <v>9259.2592592592591</v>
      </c>
      <c r="E116" s="17">
        <f t="shared" si="16"/>
        <v>10377.314814814825</v>
      </c>
      <c r="F116" s="17">
        <f t="shared" si="17"/>
        <v>203703.70370370575</v>
      </c>
    </row>
    <row r="117" spans="1:6" ht="15" customHeight="1" x14ac:dyDescent="0.25">
      <c r="A117" s="14">
        <v>99</v>
      </c>
      <c r="B117" s="17">
        <f t="shared" si="14"/>
        <v>203703.70370370575</v>
      </c>
      <c r="C117" s="17">
        <f t="shared" si="9"/>
        <v>1069.444444444455</v>
      </c>
      <c r="D117" s="17">
        <f t="shared" si="15"/>
        <v>9259.2592592592591</v>
      </c>
      <c r="E117" s="17">
        <f t="shared" si="16"/>
        <v>10328.703703703713</v>
      </c>
      <c r="F117" s="17">
        <f t="shared" si="17"/>
        <v>194444.44444444648</v>
      </c>
    </row>
    <row r="118" spans="1:6" ht="15" customHeight="1" x14ac:dyDescent="0.25">
      <c r="A118" s="14">
        <v>100</v>
      </c>
      <c r="B118" s="17">
        <f t="shared" si="14"/>
        <v>194444.44444444648</v>
      </c>
      <c r="C118" s="17">
        <f t="shared" si="9"/>
        <v>1020.8333333333439</v>
      </c>
      <c r="D118" s="17">
        <f t="shared" si="15"/>
        <v>9259.2592592592591</v>
      </c>
      <c r="E118" s="17">
        <f t="shared" si="16"/>
        <v>10280.092592592602</v>
      </c>
      <c r="F118" s="17">
        <f t="shared" si="17"/>
        <v>185185.18518518721</v>
      </c>
    </row>
    <row r="119" spans="1:6" ht="15" customHeight="1" x14ac:dyDescent="0.25">
      <c r="A119" s="14">
        <v>101</v>
      </c>
      <c r="B119" s="17">
        <f t="shared" si="14"/>
        <v>185185.18518518721</v>
      </c>
      <c r="C119" s="17">
        <f t="shared" si="9"/>
        <v>972.22222222223274</v>
      </c>
      <c r="D119" s="17">
        <f t="shared" si="15"/>
        <v>9259.2592592592591</v>
      </c>
      <c r="E119" s="17">
        <f t="shared" si="16"/>
        <v>10231.481481481493</v>
      </c>
      <c r="F119" s="17">
        <f t="shared" si="17"/>
        <v>175925.92592592794</v>
      </c>
    </row>
    <row r="120" spans="1:6" ht="15" customHeight="1" x14ac:dyDescent="0.25">
      <c r="A120" s="14">
        <v>102</v>
      </c>
      <c r="B120" s="17">
        <f t="shared" si="14"/>
        <v>175925.92592592794</v>
      </c>
      <c r="C120" s="17">
        <f t="shared" si="9"/>
        <v>923.61111111112166</v>
      </c>
      <c r="D120" s="17">
        <f t="shared" si="15"/>
        <v>9259.2592592592591</v>
      </c>
      <c r="E120" s="17">
        <f t="shared" si="16"/>
        <v>10182.870370370381</v>
      </c>
      <c r="F120" s="17">
        <f t="shared" si="17"/>
        <v>166666.66666666867</v>
      </c>
    </row>
    <row r="121" spans="1:6" ht="15" customHeight="1" x14ac:dyDescent="0.25">
      <c r="A121" s="14">
        <v>103</v>
      </c>
      <c r="B121" s="17">
        <f t="shared" si="14"/>
        <v>166666.66666666867</v>
      </c>
      <c r="C121" s="17">
        <f t="shared" si="9"/>
        <v>875.00000000001046</v>
      </c>
      <c r="D121" s="17">
        <f t="shared" si="15"/>
        <v>9259.2592592592591</v>
      </c>
      <c r="E121" s="17">
        <f t="shared" si="16"/>
        <v>10134.25925925927</v>
      </c>
      <c r="F121" s="17">
        <f t="shared" si="17"/>
        <v>157407.4074074094</v>
      </c>
    </row>
    <row r="122" spans="1:6" ht="15" customHeight="1" x14ac:dyDescent="0.25">
      <c r="A122" s="14">
        <v>104</v>
      </c>
      <c r="B122" s="17">
        <f t="shared" si="14"/>
        <v>157407.4074074094</v>
      </c>
      <c r="C122" s="17">
        <f t="shared" si="9"/>
        <v>826.38888888889926</v>
      </c>
      <c r="D122" s="17">
        <f t="shared" si="15"/>
        <v>9259.2592592592591</v>
      </c>
      <c r="E122" s="17">
        <f t="shared" si="16"/>
        <v>10085.648148148159</v>
      </c>
      <c r="F122" s="17">
        <f t="shared" si="17"/>
        <v>148148.14814815013</v>
      </c>
    </row>
    <row r="123" spans="1:6" ht="15" customHeight="1" x14ac:dyDescent="0.25">
      <c r="A123" s="14">
        <v>105</v>
      </c>
      <c r="B123" s="17">
        <f t="shared" si="14"/>
        <v>148148.14814815013</v>
      </c>
      <c r="C123" s="17">
        <f t="shared" si="9"/>
        <v>777.77777777778817</v>
      </c>
      <c r="D123" s="17">
        <f t="shared" si="15"/>
        <v>9259.2592592592591</v>
      </c>
      <c r="E123" s="17">
        <f t="shared" si="16"/>
        <v>10037.037037037047</v>
      </c>
      <c r="F123" s="17">
        <f t="shared" si="17"/>
        <v>138888.88888889086</v>
      </c>
    </row>
    <row r="124" spans="1:6" ht="15" customHeight="1" x14ac:dyDescent="0.25">
      <c r="A124" s="14">
        <v>106</v>
      </c>
      <c r="B124" s="17">
        <f t="shared" si="14"/>
        <v>138888.88888889086</v>
      </c>
      <c r="C124" s="17">
        <f t="shared" si="9"/>
        <v>729.16666666667697</v>
      </c>
      <c r="D124" s="17">
        <f t="shared" si="15"/>
        <v>9259.2592592592591</v>
      </c>
      <c r="E124" s="17">
        <f t="shared" si="16"/>
        <v>9988.4259259259361</v>
      </c>
      <c r="F124" s="17">
        <f t="shared" si="17"/>
        <v>129629.6296296316</v>
      </c>
    </row>
    <row r="125" spans="1:6" ht="15" customHeight="1" x14ac:dyDescent="0.25">
      <c r="A125" s="14">
        <v>107</v>
      </c>
      <c r="B125" s="17">
        <f t="shared" si="14"/>
        <v>129629.6296296316</v>
      </c>
      <c r="C125" s="17">
        <f t="shared" si="9"/>
        <v>680.55555555556589</v>
      </c>
      <c r="D125" s="17">
        <f t="shared" si="15"/>
        <v>9259.2592592592591</v>
      </c>
      <c r="E125" s="17">
        <f t="shared" si="16"/>
        <v>9939.8148148148248</v>
      </c>
      <c r="F125" s="17">
        <f t="shared" si="17"/>
        <v>120370.37037037234</v>
      </c>
    </row>
    <row r="126" spans="1:6" ht="15" customHeight="1" x14ac:dyDescent="0.25">
      <c r="A126" s="14">
        <v>108</v>
      </c>
      <c r="B126" s="17">
        <f t="shared" si="14"/>
        <v>120370.37037037234</v>
      </c>
      <c r="C126" s="17">
        <f t="shared" si="9"/>
        <v>631.9444444444548</v>
      </c>
      <c r="D126" s="17">
        <f t="shared" si="15"/>
        <v>9259.2592592592591</v>
      </c>
      <c r="E126" s="17">
        <f t="shared" si="16"/>
        <v>9891.2037037037135</v>
      </c>
      <c r="F126" s="17">
        <f t="shared" si="17"/>
        <v>111111.11111111309</v>
      </c>
    </row>
    <row r="127" spans="1:6" ht="15" customHeight="1" x14ac:dyDescent="0.25">
      <c r="A127" s="14">
        <v>109</v>
      </c>
      <c r="B127" s="17">
        <f t="shared" si="14"/>
        <v>111111.11111111309</v>
      </c>
      <c r="C127" s="17">
        <f t="shared" si="9"/>
        <v>583.33333333334372</v>
      </c>
      <c r="D127" s="17">
        <f t="shared" si="15"/>
        <v>9259.2592592592591</v>
      </c>
      <c r="E127" s="17">
        <f t="shared" si="16"/>
        <v>9842.5925925926022</v>
      </c>
      <c r="F127" s="17">
        <f t="shared" si="17"/>
        <v>101851.85185185383</v>
      </c>
    </row>
    <row r="128" spans="1:6" ht="15" customHeight="1" x14ac:dyDescent="0.25">
      <c r="A128" s="14">
        <v>110</v>
      </c>
      <c r="B128" s="17">
        <f t="shared" si="14"/>
        <v>101851.85185185383</v>
      </c>
      <c r="C128" s="17">
        <f t="shared" si="9"/>
        <v>534.72222222223263</v>
      </c>
      <c r="D128" s="17">
        <f t="shared" si="15"/>
        <v>9259.2592592592591</v>
      </c>
      <c r="E128" s="17">
        <f t="shared" si="16"/>
        <v>9793.9814814814927</v>
      </c>
      <c r="F128" s="17">
        <f t="shared" si="17"/>
        <v>92592.592592594578</v>
      </c>
    </row>
    <row r="129" spans="1:6" ht="15" customHeight="1" x14ac:dyDescent="0.25">
      <c r="A129" s="14">
        <v>111</v>
      </c>
      <c r="B129" s="17">
        <f t="shared" si="14"/>
        <v>92592.592592594578</v>
      </c>
      <c r="C129" s="17">
        <f t="shared" si="9"/>
        <v>486.11111111112155</v>
      </c>
      <c r="D129" s="17">
        <f t="shared" si="15"/>
        <v>9259.2592592592591</v>
      </c>
      <c r="E129" s="17">
        <f t="shared" si="16"/>
        <v>9745.3703703703814</v>
      </c>
      <c r="F129" s="17">
        <f t="shared" si="17"/>
        <v>83333.333333335322</v>
      </c>
    </row>
    <row r="130" spans="1:6" ht="15" customHeight="1" x14ac:dyDescent="0.25">
      <c r="A130" s="14">
        <v>112</v>
      </c>
      <c r="B130" s="17">
        <f t="shared" si="14"/>
        <v>83333.333333335322</v>
      </c>
      <c r="C130" s="17">
        <f t="shared" si="9"/>
        <v>437.50000000001046</v>
      </c>
      <c r="D130" s="17">
        <f t="shared" si="15"/>
        <v>9259.2592592592591</v>
      </c>
      <c r="E130" s="17">
        <f t="shared" si="16"/>
        <v>9696.75925925927</v>
      </c>
      <c r="F130" s="17">
        <f t="shared" si="17"/>
        <v>74074.074074076067</v>
      </c>
    </row>
    <row r="131" spans="1:6" ht="15" customHeight="1" x14ac:dyDescent="0.25">
      <c r="A131" s="14">
        <v>113</v>
      </c>
      <c r="B131" s="17">
        <f t="shared" si="14"/>
        <v>74074.074074076067</v>
      </c>
      <c r="C131" s="17">
        <f t="shared" si="9"/>
        <v>388.88888888889937</v>
      </c>
      <c r="D131" s="17">
        <f t="shared" si="15"/>
        <v>9259.2592592592591</v>
      </c>
      <c r="E131" s="17">
        <f t="shared" si="16"/>
        <v>9648.1481481481587</v>
      </c>
      <c r="F131" s="17">
        <f t="shared" si="17"/>
        <v>64814.814814816811</v>
      </c>
    </row>
    <row r="132" spans="1:6" ht="15" customHeight="1" x14ac:dyDescent="0.25">
      <c r="A132" s="14">
        <v>114</v>
      </c>
      <c r="B132" s="17">
        <f t="shared" si="14"/>
        <v>64814.814814816811</v>
      </c>
      <c r="C132" s="17">
        <f t="shared" si="9"/>
        <v>340.27777777778823</v>
      </c>
      <c r="D132" s="17">
        <f t="shared" si="15"/>
        <v>9259.2592592592591</v>
      </c>
      <c r="E132" s="17">
        <f t="shared" si="16"/>
        <v>9599.5370370370474</v>
      </c>
      <c r="F132" s="17">
        <f t="shared" si="17"/>
        <v>55555.555555557556</v>
      </c>
    </row>
    <row r="133" spans="1:6" ht="15" customHeight="1" x14ac:dyDescent="0.25">
      <c r="A133" s="14">
        <v>115</v>
      </c>
      <c r="B133" s="17">
        <f t="shared" si="14"/>
        <v>55555.555555557556</v>
      </c>
      <c r="C133" s="17">
        <f t="shared" si="9"/>
        <v>291.66666666667714</v>
      </c>
      <c r="D133" s="17">
        <f t="shared" si="15"/>
        <v>9259.2592592592591</v>
      </c>
      <c r="E133" s="17">
        <f t="shared" si="16"/>
        <v>9550.9259259259361</v>
      </c>
      <c r="F133" s="17">
        <f t="shared" si="17"/>
        <v>46296.2962962983</v>
      </c>
    </row>
    <row r="134" spans="1:6" ht="15" customHeight="1" x14ac:dyDescent="0.25">
      <c r="A134" s="14">
        <v>116</v>
      </c>
      <c r="B134" s="17">
        <f t="shared" si="14"/>
        <v>46296.2962962983</v>
      </c>
      <c r="C134" s="17">
        <f t="shared" si="9"/>
        <v>243.05555555556609</v>
      </c>
      <c r="D134" s="17">
        <f t="shared" si="15"/>
        <v>9259.2592592592591</v>
      </c>
      <c r="E134" s="17">
        <f t="shared" si="16"/>
        <v>9502.3148148148248</v>
      </c>
      <c r="F134" s="17">
        <f t="shared" si="17"/>
        <v>37037.037037039045</v>
      </c>
    </row>
    <row r="135" spans="1:6" ht="15" customHeight="1" x14ac:dyDescent="0.25">
      <c r="A135" s="14">
        <v>117</v>
      </c>
      <c r="B135" s="17">
        <f t="shared" si="14"/>
        <v>37037.037037039045</v>
      </c>
      <c r="C135" s="17">
        <f t="shared" si="9"/>
        <v>194.444444444455</v>
      </c>
      <c r="D135" s="17">
        <f t="shared" si="15"/>
        <v>9259.2592592592591</v>
      </c>
      <c r="E135" s="17">
        <f t="shared" si="16"/>
        <v>9453.7037037037135</v>
      </c>
      <c r="F135" s="17">
        <f t="shared" si="17"/>
        <v>27777.777777779786</v>
      </c>
    </row>
    <row r="136" spans="1:6" ht="15" customHeight="1" x14ac:dyDescent="0.25">
      <c r="A136" s="14">
        <v>118</v>
      </c>
      <c r="B136" s="17">
        <f t="shared" si="14"/>
        <v>27777.777777779786</v>
      </c>
      <c r="C136" s="17">
        <f t="shared" si="9"/>
        <v>145.83333333334386</v>
      </c>
      <c r="D136" s="17">
        <f t="shared" si="15"/>
        <v>9259.2592592592591</v>
      </c>
      <c r="E136" s="17">
        <f t="shared" si="16"/>
        <v>9405.0925925926022</v>
      </c>
      <c r="F136" s="17">
        <f t="shared" si="17"/>
        <v>18518.518518520526</v>
      </c>
    </row>
    <row r="137" spans="1:6" ht="15" customHeight="1" x14ac:dyDescent="0.25">
      <c r="A137" s="14">
        <v>119</v>
      </c>
      <c r="B137" s="17">
        <f t="shared" si="14"/>
        <v>18518.518518520526</v>
      </c>
      <c r="C137" s="17">
        <f t="shared" si="9"/>
        <v>97.222222222232759</v>
      </c>
      <c r="D137" s="17">
        <f t="shared" si="15"/>
        <v>9259.2592592592591</v>
      </c>
      <c r="E137" s="17">
        <f t="shared" si="16"/>
        <v>9356.4814814814927</v>
      </c>
      <c r="F137" s="17">
        <f t="shared" si="17"/>
        <v>9259.2592592612673</v>
      </c>
    </row>
    <row r="138" spans="1:6" ht="15" customHeight="1" thickBot="1" x14ac:dyDescent="0.3">
      <c r="A138" s="23">
        <v>120</v>
      </c>
      <c r="B138" s="24">
        <f t="shared" si="14"/>
        <v>9259.2592592612673</v>
      </c>
      <c r="C138" s="17">
        <f t="shared" si="9"/>
        <v>48.611111111121652</v>
      </c>
      <c r="D138" s="24">
        <f t="shared" si="15"/>
        <v>9259.2592592592591</v>
      </c>
      <c r="E138" s="24">
        <f t="shared" si="16"/>
        <v>9307.8703703703814</v>
      </c>
      <c r="F138" s="24">
        <f t="shared" si="17"/>
        <v>2.0081643015146255E-9</v>
      </c>
    </row>
    <row r="139" spans="1:6" ht="16.5" customHeight="1" x14ac:dyDescent="0.3">
      <c r="B139" s="22" t="s">
        <v>15</v>
      </c>
      <c r="C139" s="21">
        <f>SUM(C19:C138)</f>
        <v>349125.00000000105</v>
      </c>
      <c r="D139" s="21">
        <f>SUM(D19:D138)</f>
        <v>999999.9999999979</v>
      </c>
      <c r="E139" s="21">
        <f>SUM(E19:E138)</f>
        <v>1349125.0000000014</v>
      </c>
      <c r="F139" s="18"/>
    </row>
    <row r="140" spans="1:6" ht="15" customHeight="1" x14ac:dyDescent="0.25"/>
  </sheetData>
  <sheetProtection password="DD2F" sheet="1"/>
  <mergeCells count="8">
    <mergeCell ref="A17:F17"/>
    <mergeCell ref="A3:D3"/>
    <mergeCell ref="A4:D4"/>
    <mergeCell ref="A6:D6"/>
    <mergeCell ref="A8:D8"/>
    <mergeCell ref="A12:D12"/>
    <mergeCell ref="A13:D13"/>
    <mergeCell ref="A10:D10"/>
  </mergeCells>
  <phoneticPr fontId="0" type="noConversion"/>
  <pageMargins left="0.75" right="0.75" top="1" bottom="1" header="0.5" footer="0.5"/>
  <pageSetup paperSize="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Fundusz Górnośląski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Zbróg</dc:creator>
  <cp:lastModifiedBy>Dagmara Głowacka</cp:lastModifiedBy>
  <cp:lastPrinted>2010-10-21T08:11:33Z</cp:lastPrinted>
  <dcterms:created xsi:type="dcterms:W3CDTF">2009-01-08T13:12:39Z</dcterms:created>
  <dcterms:modified xsi:type="dcterms:W3CDTF">2026-07-03T10:04:40Z</dcterms:modified>
</cp:coreProperties>
</file>